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65" windowHeight="7710"/>
  </bookViews>
  <sheets>
    <sheet name="S&amp;S" sheetId="1" r:id="rId1"/>
    <sheet name="SB" sheetId="4" r:id="rId2"/>
    <sheet name="G&amp;S" sheetId="7" r:id="rId3"/>
    <sheet name="Def" sheetId="5" r:id="rId4"/>
    <sheet name="IVO" sheetId="3" r:id="rId5"/>
    <sheet name="BC" sheetId="2" r:id="rId6"/>
    <sheet name="M&amp;R" sheetId="6" r:id="rId7"/>
  </sheets>
  <calcPr calcId="125725"/>
</workbook>
</file>

<file path=xl/calcChain.xml><?xml version="1.0" encoding="utf-8"?>
<calcChain xmlns="http://schemas.openxmlformats.org/spreadsheetml/2006/main">
  <c r="AJ12" i="7"/>
  <c r="AJ11"/>
  <c r="AJ10"/>
  <c r="AJ9"/>
  <c r="AJ8"/>
  <c r="AJ7"/>
  <c r="AJ6"/>
  <c r="AJ5"/>
  <c r="AK12"/>
  <c r="AK10"/>
  <c r="AK8"/>
  <c r="AK6"/>
  <c r="AK5"/>
  <c r="AI11"/>
  <c r="AK11" s="1"/>
  <c r="AI9"/>
  <c r="AK9" s="1"/>
  <c r="AI7"/>
  <c r="AK7" s="1"/>
  <c r="B34"/>
  <c r="B35"/>
  <c r="B36"/>
  <c r="B37"/>
  <c r="B38"/>
  <c r="B39"/>
  <c r="B40"/>
  <c r="B41"/>
  <c r="B42"/>
  <c r="B43"/>
  <c r="B44"/>
  <c r="B45"/>
  <c r="B46"/>
  <c r="B47"/>
  <c r="B48"/>
  <c r="G48"/>
  <c r="G47"/>
  <c r="G46"/>
  <c r="G45"/>
  <c r="G44"/>
  <c r="G43"/>
  <c r="G42"/>
  <c r="G41"/>
  <c r="G40"/>
  <c r="G39"/>
  <c r="G38"/>
  <c r="G37"/>
  <c r="G36"/>
  <c r="G35"/>
  <c r="G34"/>
  <c r="G33"/>
  <c r="H33"/>
  <c r="K33"/>
  <c r="J33"/>
  <c r="I33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V19" i="2"/>
  <c r="U19"/>
  <c r="T19"/>
  <c r="S19"/>
  <c r="R19"/>
  <c r="Q19"/>
  <c r="O19"/>
  <c r="N19"/>
  <c r="M19"/>
  <c r="L19"/>
  <c r="K19"/>
  <c r="J19"/>
  <c r="G19"/>
  <c r="F19"/>
  <c r="E19"/>
  <c r="D19"/>
  <c r="C19"/>
  <c r="B19"/>
  <c r="U4"/>
  <c r="T4" s="1"/>
  <c r="S4" s="1"/>
  <c r="R4" s="1"/>
  <c r="Q4" s="1"/>
  <c r="P4" s="1"/>
  <c r="O4" s="1"/>
  <c r="N4" s="1"/>
  <c r="M4" s="1"/>
  <c r="V5"/>
  <c r="V10" s="1"/>
  <c r="U5"/>
  <c r="U10" s="1"/>
  <c r="T5"/>
  <c r="T10" s="1"/>
  <c r="S5"/>
  <c r="S10" s="1"/>
  <c r="R5"/>
  <c r="R10" s="1"/>
  <c r="Q5"/>
  <c r="Q10" s="1"/>
  <c r="P5"/>
  <c r="P10" s="1"/>
  <c r="O5"/>
  <c r="O10" s="1"/>
  <c r="N5"/>
  <c r="N10" s="1"/>
  <c r="M5"/>
  <c r="M10" s="1"/>
  <c r="B59" i="4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C59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U23" i="2"/>
  <c r="T23"/>
  <c r="S23"/>
  <c r="R23"/>
  <c r="Q23"/>
  <c r="V23"/>
  <c r="N86"/>
  <c r="M86"/>
  <c r="L86"/>
  <c r="K86"/>
  <c r="J86"/>
  <c r="N85"/>
  <c r="M85"/>
  <c r="L85"/>
  <c r="K85"/>
  <c r="J85"/>
  <c r="N84"/>
  <c r="M84"/>
  <c r="L84"/>
  <c r="K84"/>
  <c r="J84"/>
  <c r="N83"/>
  <c r="M83"/>
  <c r="L83"/>
  <c r="K83"/>
  <c r="J83"/>
  <c r="N82"/>
  <c r="M82"/>
  <c r="L82"/>
  <c r="K82"/>
  <c r="J82"/>
  <c r="N81"/>
  <c r="M81"/>
  <c r="L81"/>
  <c r="K81"/>
  <c r="J81"/>
  <c r="N80"/>
  <c r="M80"/>
  <c r="L80"/>
  <c r="K80"/>
  <c r="J80"/>
  <c r="N79"/>
  <c r="M79"/>
  <c r="L79"/>
  <c r="K79"/>
  <c r="J79"/>
  <c r="N78"/>
  <c r="M78"/>
  <c r="L78"/>
  <c r="K78"/>
  <c r="J78"/>
  <c r="N77"/>
  <c r="M77"/>
  <c r="L77"/>
  <c r="K77"/>
  <c r="J77"/>
  <c r="N76"/>
  <c r="M76"/>
  <c r="L76"/>
  <c r="K76"/>
  <c r="J76"/>
  <c r="N75"/>
  <c r="M75"/>
  <c r="L75"/>
  <c r="K75"/>
  <c r="J75"/>
  <c r="N74"/>
  <c r="M74"/>
  <c r="L74"/>
  <c r="K74"/>
  <c r="J74"/>
  <c r="N73"/>
  <c r="M73"/>
  <c r="L73"/>
  <c r="K73"/>
  <c r="J73"/>
  <c r="N72"/>
  <c r="M72"/>
  <c r="L72"/>
  <c r="K72"/>
  <c r="J72"/>
  <c r="N71"/>
  <c r="M71"/>
  <c r="L71"/>
  <c r="K71"/>
  <c r="J71"/>
  <c r="N70"/>
  <c r="M70"/>
  <c r="L70"/>
  <c r="K70"/>
  <c r="J70"/>
  <c r="N69"/>
  <c r="M69"/>
  <c r="L69"/>
  <c r="K69"/>
  <c r="J69"/>
  <c r="N68"/>
  <c r="M68"/>
  <c r="L68"/>
  <c r="K68"/>
  <c r="J68"/>
  <c r="N67"/>
  <c r="M67"/>
  <c r="L67"/>
  <c r="K67"/>
  <c r="J67"/>
  <c r="N66"/>
  <c r="M66"/>
  <c r="L66"/>
  <c r="K66"/>
  <c r="J66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N60"/>
  <c r="M60"/>
  <c r="L60"/>
  <c r="K60"/>
  <c r="J60"/>
  <c r="N59"/>
  <c r="M59"/>
  <c r="L59"/>
  <c r="K59"/>
  <c r="J59"/>
  <c r="N58"/>
  <c r="M58"/>
  <c r="L58"/>
  <c r="K58"/>
  <c r="J58"/>
  <c r="N57"/>
  <c r="M57"/>
  <c r="L57"/>
  <c r="K57"/>
  <c r="J57"/>
  <c r="N56"/>
  <c r="M56"/>
  <c r="L56"/>
  <c r="K56"/>
  <c r="J56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50"/>
  <c r="M50"/>
  <c r="L50"/>
  <c r="K50"/>
  <c r="J50"/>
  <c r="N49"/>
  <c r="M49"/>
  <c r="L49"/>
  <c r="K49"/>
  <c r="J49"/>
  <c r="N48"/>
  <c r="M48"/>
  <c r="L48"/>
  <c r="K48"/>
  <c r="J48"/>
  <c r="N47"/>
  <c r="M47"/>
  <c r="L47"/>
  <c r="K47"/>
  <c r="J47"/>
  <c r="N46"/>
  <c r="M46"/>
  <c r="L46"/>
  <c r="K46"/>
  <c r="J46"/>
  <c r="N45"/>
  <c r="M45"/>
  <c r="L45"/>
  <c r="K45"/>
  <c r="J45"/>
  <c r="N44"/>
  <c r="M44"/>
  <c r="L44"/>
  <c r="K44"/>
  <c r="J44"/>
  <c r="N43"/>
  <c r="M43"/>
  <c r="L43"/>
  <c r="K43"/>
  <c r="J43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8"/>
  <c r="M28"/>
  <c r="L28"/>
  <c r="K28"/>
  <c r="J28"/>
  <c r="N27"/>
  <c r="M27"/>
  <c r="L27"/>
  <c r="K27"/>
  <c r="J27"/>
  <c r="N26"/>
  <c r="M26"/>
  <c r="L26"/>
  <c r="K26"/>
  <c r="J26"/>
  <c r="N25"/>
  <c r="M25"/>
  <c r="L25"/>
  <c r="K25"/>
  <c r="J25"/>
  <c r="O24"/>
  <c r="N24"/>
  <c r="M24"/>
  <c r="L24"/>
  <c r="K24"/>
  <c r="J24"/>
  <c r="O23"/>
  <c r="N23"/>
  <c r="M23"/>
  <c r="L23"/>
  <c r="K23"/>
  <c r="J23"/>
  <c r="I24" s="1"/>
  <c r="P24" s="1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Q86" s="1"/>
  <c r="G26"/>
  <c r="G28" s="1"/>
  <c r="G30" s="1"/>
  <c r="G32" s="1"/>
  <c r="G34" s="1"/>
  <c r="G36" s="1"/>
  <c r="G38" s="1"/>
  <c r="G40" s="1"/>
  <c r="G42" s="1"/>
  <c r="G44" s="1"/>
  <c r="G46" s="1"/>
  <c r="G48" s="1"/>
  <c r="G50" s="1"/>
  <c r="G52" s="1"/>
  <c r="G54" s="1"/>
  <c r="G56" s="1"/>
  <c r="G58" s="1"/>
  <c r="G60" s="1"/>
  <c r="G62" s="1"/>
  <c r="G64" s="1"/>
  <c r="G66" s="1"/>
  <c r="G68" s="1"/>
  <c r="G70" s="1"/>
  <c r="G72" s="1"/>
  <c r="G74" s="1"/>
  <c r="G76" s="1"/>
  <c r="G78" s="1"/>
  <c r="G80" s="1"/>
  <c r="G82" s="1"/>
  <c r="G84" s="1"/>
  <c r="G86" s="1"/>
  <c r="O86" s="1"/>
  <c r="G25"/>
  <c r="G27" s="1"/>
  <c r="G29" s="1"/>
  <c r="G31" s="1"/>
  <c r="G33" s="1"/>
  <c r="G35" s="1"/>
  <c r="G37" s="1"/>
  <c r="G39" s="1"/>
  <c r="G41" s="1"/>
  <c r="G43" s="1"/>
  <c r="G45" s="1"/>
  <c r="G47" s="1"/>
  <c r="G49" s="1"/>
  <c r="G51" s="1"/>
  <c r="G53" s="1"/>
  <c r="G55" s="1"/>
  <c r="G57" s="1"/>
  <c r="G59" s="1"/>
  <c r="G61" s="1"/>
  <c r="G63" s="1"/>
  <c r="G65" s="1"/>
  <c r="G67" s="1"/>
  <c r="G69" s="1"/>
  <c r="G71" s="1"/>
  <c r="G73" s="1"/>
  <c r="G75" s="1"/>
  <c r="G77" s="1"/>
  <c r="G79" s="1"/>
  <c r="G81" s="1"/>
  <c r="G83" s="1"/>
  <c r="G85" s="1"/>
  <c r="O85" s="1"/>
  <c r="I40" i="7" l="1"/>
  <c r="J36"/>
  <c r="H48"/>
  <c r="H34"/>
  <c r="H35"/>
  <c r="H36"/>
  <c r="H37"/>
  <c r="H38"/>
  <c r="H39"/>
  <c r="H40"/>
  <c r="H41"/>
  <c r="H42"/>
  <c r="H43"/>
  <c r="H44"/>
  <c r="H45"/>
  <c r="H46"/>
  <c r="H47"/>
  <c r="I34"/>
  <c r="I35"/>
  <c r="I36"/>
  <c r="I37"/>
  <c r="I38"/>
  <c r="I39"/>
  <c r="J34"/>
  <c r="J35"/>
  <c r="M7" i="2"/>
  <c r="N7"/>
  <c r="O7"/>
  <c r="P7"/>
  <c r="Q7"/>
  <c r="R7"/>
  <c r="S7"/>
  <c r="T7"/>
  <c r="U7"/>
  <c r="V7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S24"/>
  <c r="S25"/>
  <c r="S26"/>
  <c r="S27"/>
  <c r="S28"/>
  <c r="S29"/>
  <c r="S30"/>
  <c r="S31"/>
  <c r="S32"/>
  <c r="S33"/>
  <c r="S34"/>
  <c r="S35"/>
  <c r="S36"/>
  <c r="S37"/>
  <c r="S38"/>
  <c r="T24"/>
  <c r="T25"/>
  <c r="T26"/>
  <c r="T27"/>
  <c r="T28"/>
  <c r="T29"/>
  <c r="T30"/>
  <c r="U24"/>
  <c r="U25"/>
  <c r="U26"/>
  <c r="I23"/>
  <c r="P23" s="1"/>
  <c r="I85"/>
  <c r="P85" s="1"/>
  <c r="I86"/>
  <c r="P86" s="1"/>
  <c r="O25"/>
  <c r="I25" s="1"/>
  <c r="P25" s="1"/>
  <c r="V24" s="1"/>
  <c r="O26"/>
  <c r="I26" s="1"/>
  <c r="P26" s="1"/>
  <c r="O27"/>
  <c r="I27" s="1"/>
  <c r="P27" s="1"/>
  <c r="O28"/>
  <c r="I28" s="1"/>
  <c r="P28" s="1"/>
  <c r="O29"/>
  <c r="I29" s="1"/>
  <c r="P29" s="1"/>
  <c r="O30"/>
  <c r="I30" s="1"/>
  <c r="P30" s="1"/>
  <c r="O31"/>
  <c r="I31" s="1"/>
  <c r="P31" s="1"/>
  <c r="O32"/>
  <c r="I32" s="1"/>
  <c r="P32" s="1"/>
  <c r="O33"/>
  <c r="I33" s="1"/>
  <c r="P33" s="1"/>
  <c r="O34"/>
  <c r="I34" s="1"/>
  <c r="P34" s="1"/>
  <c r="O35"/>
  <c r="I35" s="1"/>
  <c r="P35" s="1"/>
  <c r="O36"/>
  <c r="I36" s="1"/>
  <c r="P36" s="1"/>
  <c r="O37"/>
  <c r="I37" s="1"/>
  <c r="P37" s="1"/>
  <c r="O38"/>
  <c r="I38" s="1"/>
  <c r="P38" s="1"/>
  <c r="O39"/>
  <c r="I39" s="1"/>
  <c r="P39" s="1"/>
  <c r="O40"/>
  <c r="I40" s="1"/>
  <c r="P40" s="1"/>
  <c r="O41"/>
  <c r="I41" s="1"/>
  <c r="P41" s="1"/>
  <c r="O42"/>
  <c r="I42" s="1"/>
  <c r="P42" s="1"/>
  <c r="O43"/>
  <c r="I43" s="1"/>
  <c r="P43" s="1"/>
  <c r="O44"/>
  <c r="I44" s="1"/>
  <c r="P44" s="1"/>
  <c r="O45"/>
  <c r="I45" s="1"/>
  <c r="P45" s="1"/>
  <c r="O46"/>
  <c r="I46" s="1"/>
  <c r="P46" s="1"/>
  <c r="O47"/>
  <c r="I47" s="1"/>
  <c r="P47" s="1"/>
  <c r="O48"/>
  <c r="I48" s="1"/>
  <c r="P48" s="1"/>
  <c r="O49"/>
  <c r="I49" s="1"/>
  <c r="P49" s="1"/>
  <c r="O50"/>
  <c r="I50" s="1"/>
  <c r="P50" s="1"/>
  <c r="O51"/>
  <c r="I51" s="1"/>
  <c r="P51" s="1"/>
  <c r="O52"/>
  <c r="I52" s="1"/>
  <c r="P52" s="1"/>
  <c r="O53"/>
  <c r="I53" s="1"/>
  <c r="P53" s="1"/>
  <c r="O54"/>
  <c r="I54" s="1"/>
  <c r="P54" s="1"/>
  <c r="O55"/>
  <c r="I55" s="1"/>
  <c r="P55" s="1"/>
  <c r="O56"/>
  <c r="I56" s="1"/>
  <c r="P56" s="1"/>
  <c r="O57"/>
  <c r="I57" s="1"/>
  <c r="P57" s="1"/>
  <c r="O58"/>
  <c r="I58" s="1"/>
  <c r="P58" s="1"/>
  <c r="O59"/>
  <c r="I59" s="1"/>
  <c r="P59" s="1"/>
  <c r="O60"/>
  <c r="I60" s="1"/>
  <c r="P60" s="1"/>
  <c r="O61"/>
  <c r="I61" s="1"/>
  <c r="P61" s="1"/>
  <c r="O62"/>
  <c r="I62" s="1"/>
  <c r="P62" s="1"/>
  <c r="O63"/>
  <c r="I63" s="1"/>
  <c r="P63" s="1"/>
  <c r="O64"/>
  <c r="I64" s="1"/>
  <c r="P64" s="1"/>
  <c r="O65"/>
  <c r="I65" s="1"/>
  <c r="P65" s="1"/>
  <c r="O66"/>
  <c r="I66" s="1"/>
  <c r="P66" s="1"/>
  <c r="O67"/>
  <c r="I67" s="1"/>
  <c r="P67" s="1"/>
  <c r="O68"/>
  <c r="I68" s="1"/>
  <c r="P68" s="1"/>
  <c r="O69"/>
  <c r="I69" s="1"/>
  <c r="P69" s="1"/>
  <c r="O70"/>
  <c r="I70" s="1"/>
  <c r="P70" s="1"/>
  <c r="O71"/>
  <c r="I71" s="1"/>
  <c r="P71" s="1"/>
  <c r="O72"/>
  <c r="I72" s="1"/>
  <c r="P72" s="1"/>
  <c r="O73"/>
  <c r="I73" s="1"/>
  <c r="P73" s="1"/>
  <c r="O74"/>
  <c r="I74" s="1"/>
  <c r="P74" s="1"/>
  <c r="O75"/>
  <c r="I75" s="1"/>
  <c r="P75" s="1"/>
  <c r="O76"/>
  <c r="I76" s="1"/>
  <c r="P76" s="1"/>
  <c r="O77"/>
  <c r="I77" s="1"/>
  <c r="P77" s="1"/>
  <c r="O78"/>
  <c r="I78" s="1"/>
  <c r="P78" s="1"/>
  <c r="O79"/>
  <c r="I79" s="1"/>
  <c r="P79" s="1"/>
  <c r="O80"/>
  <c r="I80" s="1"/>
  <c r="P80" s="1"/>
  <c r="O81"/>
  <c r="I81" s="1"/>
  <c r="P81" s="1"/>
  <c r="O82"/>
  <c r="I82" s="1"/>
  <c r="P82" s="1"/>
  <c r="O83"/>
  <c r="I83" s="1"/>
  <c r="P83" s="1"/>
  <c r="O84"/>
  <c r="I84" s="1"/>
  <c r="P84" s="1"/>
</calcChain>
</file>

<file path=xl/sharedStrings.xml><?xml version="1.0" encoding="utf-8"?>
<sst xmlns="http://schemas.openxmlformats.org/spreadsheetml/2006/main" count="610" uniqueCount="521">
  <si>
    <t>2^1</t>
  </si>
  <si>
    <t>2^2</t>
  </si>
  <si>
    <t>Combinaties</t>
  </si>
  <si>
    <t>2^5</t>
  </si>
  <si>
    <t>2^0</t>
  </si>
  <si>
    <t>2^4</t>
  </si>
  <si>
    <t>2^3</t>
  </si>
  <si>
    <t>Bitwaarde</t>
  </si>
  <si>
    <t>BITS</t>
  </si>
  <si>
    <t>GETAL</t>
  </si>
  <si>
    <t>0 en 1</t>
  </si>
  <si>
    <t xml:space="preserve">     Getal is som van alle waarden met bit 1</t>
  </si>
  <si>
    <t>Getal</t>
  </si>
  <si>
    <t>Afspraak is te werken van rechts naar links</t>
  </si>
  <si>
    <t>x</t>
  </si>
  <si>
    <t>y</t>
  </si>
  <si>
    <t>x * y</t>
  </si>
  <si>
    <t>x + y</t>
  </si>
  <si>
    <t>Binaire rekenregels</t>
  </si>
  <si>
    <t>onder symbool</t>
  </si>
  <si>
    <t>Toelichting bij</t>
  </si>
  <si>
    <t>Logische poorten</t>
  </si>
  <si>
    <t>(zie ook Binas)</t>
  </si>
  <si>
    <t xml:space="preserve"> +</t>
  </si>
  <si>
    <t xml:space="preserve"> -</t>
  </si>
  <si>
    <t xml:space="preserve">            Uref</t>
  </si>
  <si>
    <t xml:space="preserve">           Uin</t>
  </si>
  <si>
    <t xml:space="preserve">           z</t>
  </si>
  <si>
    <t>z</t>
  </si>
  <si>
    <t>Uref instelbaar</t>
  </si>
  <si>
    <t xml:space="preserve">Zwakstroom </t>
  </si>
  <si>
    <t>Streepje boven letter</t>
  </si>
  <si>
    <t>betekent Binair niet x</t>
  </si>
  <si>
    <t>(in statistiek gemiddelde)</t>
  </si>
  <si>
    <t xml:space="preserve"> Sterkstroom (bv naar motor)</t>
  </si>
  <si>
    <t>Rij</t>
  </si>
  <si>
    <t xml:space="preserve"> = Resolutie A/D convertor = Waarde per stap = 5 / 2^n (V/stap)</t>
  </si>
  <si>
    <t>=2^1 =2</t>
  </si>
  <si>
    <t>=2^5=32</t>
  </si>
  <si>
    <t>=2^6=64</t>
  </si>
  <si>
    <t>=2^4=16</t>
  </si>
  <si>
    <t>=2^2= 4</t>
  </si>
  <si>
    <t xml:space="preserve">=2^3= 8 </t>
  </si>
  <si>
    <t xml:space="preserve">Positie </t>
  </si>
  <si>
    <t xml:space="preserve">  </t>
  </si>
  <si>
    <t>L      R</t>
  </si>
  <si>
    <t>Stap#</t>
  </si>
  <si>
    <t>Bovengrenzen A/D convertor ( 0 tot 5 V Analoog)</t>
  </si>
  <si>
    <t>Laatste stap eindigt op 5 volt</t>
  </si>
  <si>
    <t>Stap 0 begint bij 0 Volt</t>
  </si>
  <si>
    <t>Bovengrenzen afgerond op 4 decimalen</t>
  </si>
  <si>
    <t xml:space="preserve">         A/D</t>
  </si>
  <si>
    <t xml:space="preserve">         (n)</t>
  </si>
  <si>
    <t xml:space="preserve">        8   4    2   1</t>
  </si>
  <si>
    <t xml:space="preserve">       Analoog</t>
  </si>
  <si>
    <t>Digitaal</t>
  </si>
  <si>
    <t>tel pulsen</t>
  </si>
  <si>
    <t>aan/uit</t>
  </si>
  <si>
    <t>Reset</t>
  </si>
  <si>
    <t>reset</t>
  </si>
  <si>
    <t>M</t>
  </si>
  <si>
    <t>set</t>
  </si>
  <si>
    <t>Set</t>
  </si>
  <si>
    <t>1 na set</t>
  </si>
  <si>
    <t>Als tegelijk</t>
  </si>
  <si>
    <t>Onthoud of set ingedrukt is geweest</t>
  </si>
  <si>
    <t>Na set mag set weer uit</t>
  </si>
  <si>
    <t>www.sools.nl</t>
  </si>
  <si>
    <t>www.sools.nl/?menu=tomsoft&amp;page=sysbord</t>
  </si>
  <si>
    <t>www.sools.nl/files/tomsoft/sysbord151.exe</t>
  </si>
  <si>
    <t>Systeembord</t>
  </si>
  <si>
    <t>Nederlandsversie</t>
  </si>
  <si>
    <t>Software</t>
  </si>
  <si>
    <t>SYSTEEMBORD</t>
  </si>
  <si>
    <t>Demo voor klas</t>
  </si>
  <si>
    <t xml:space="preserve">     Systeem</t>
  </si>
  <si>
    <t>(Controller)</t>
  </si>
  <si>
    <t xml:space="preserve">    (System, Process)</t>
  </si>
  <si>
    <t>(Setpoint)</t>
  </si>
  <si>
    <t>Uitgang</t>
  </si>
  <si>
    <t>(Output)</t>
  </si>
  <si>
    <t>Terugkoppeling</t>
  </si>
  <si>
    <t>(feedbackloop)</t>
  </si>
  <si>
    <t>Aftrekpunt</t>
  </si>
  <si>
    <t>Geregelde grootheid</t>
  </si>
  <si>
    <t>Meetorgaan</t>
  </si>
  <si>
    <t>(Measuring Instrument)</t>
  </si>
  <si>
    <t>(Comparison)</t>
  </si>
  <si>
    <t>Automatische regelaar</t>
  </si>
  <si>
    <t>Input Omzetter</t>
  </si>
  <si>
    <t>(Input device)</t>
  </si>
  <si>
    <t>Ingang</t>
  </si>
  <si>
    <t>Ingestelde waarde</t>
  </si>
  <si>
    <t>(Input)</t>
  </si>
  <si>
    <t>Regelaar</t>
  </si>
  <si>
    <t xml:space="preserve">     Machine</t>
  </si>
  <si>
    <t xml:space="preserve">     Omzetten</t>
  </si>
  <si>
    <t xml:space="preserve">     Activiteit</t>
  </si>
  <si>
    <t>Resultaat</t>
  </si>
  <si>
    <t>Materiaal</t>
  </si>
  <si>
    <t>Informatie</t>
  </si>
  <si>
    <t>Product</t>
  </si>
  <si>
    <t>Systeem of Proces Schema's    (in de Meet- &amp; Regeltechniek)</t>
  </si>
  <si>
    <t>UITVOER</t>
  </si>
  <si>
    <t xml:space="preserve">     UITVOER</t>
  </si>
  <si>
    <t xml:space="preserve">             INVOER</t>
  </si>
  <si>
    <t xml:space="preserve">       VERWERKEN</t>
  </si>
  <si>
    <t xml:space="preserve">    VERWERKEN</t>
  </si>
  <si>
    <t>INVOER</t>
  </si>
  <si>
    <t xml:space="preserve">Zo zou het </t>
  </si>
  <si>
    <t>moeten</t>
  </si>
  <si>
    <t>Boek doet het zo</t>
  </si>
  <si>
    <t>Dit vanwege de blokken op het systeembord dat wordt gebruikt.</t>
  </si>
  <si>
    <t>Deze afbeelding is geen foto van het echte systeembord (hardware)</t>
  </si>
  <si>
    <t>Regelkring (NEN)</t>
  </si>
  <si>
    <t>BINAIRE CODE, GETALLEN, RESOLUTIE  EN MEETGRENZEN</t>
  </si>
  <si>
    <t>LED</t>
  </si>
  <si>
    <t>OF</t>
  </si>
  <si>
    <t>EN</t>
  </si>
  <si>
    <t>Een van sensor en een van drukschakelaar</t>
  </si>
  <si>
    <t>Drukschakelaar</t>
  </si>
  <si>
    <t>Sensor</t>
  </si>
  <si>
    <t>Relais</t>
  </si>
  <si>
    <t>twee drukschakelaars</t>
  </si>
  <si>
    <t>Invertor</t>
  </si>
  <si>
    <t>Teller</t>
  </si>
  <si>
    <t>Frequentie</t>
  </si>
  <si>
    <t>Memory</t>
  </si>
  <si>
    <t>RIJ</t>
  </si>
  <si>
    <t>Tom Soft telt maar tot 9</t>
  </si>
  <si>
    <t>Zou tot 15 moeten tellen</t>
  </si>
  <si>
    <t>16 combinaties</t>
  </si>
  <si>
    <t>Telt van 0 t/m 15</t>
  </si>
  <si>
    <t>Het systeembord zal ik zo demonstreren</t>
  </si>
  <si>
    <t>VWO 5  Hst 1 Signaalverwerking</t>
  </si>
  <si>
    <t xml:space="preserve">Eerst totaaloverzicht </t>
  </si>
  <si>
    <t>Demonstratie systeembord (Tom Soft software)</t>
  </si>
  <si>
    <t>Terug naar begin boek</t>
  </si>
  <si>
    <t>Verwerkers</t>
  </si>
  <si>
    <t>Binaire getallen</t>
  </si>
  <si>
    <t>AD omzetters</t>
  </si>
  <si>
    <t>Geheugencel en pulsenteller</t>
  </si>
  <si>
    <t>Binaire code en getallen bij Teller</t>
  </si>
  <si>
    <t>Altijd van rechts naar links</t>
  </si>
  <si>
    <t>2^1 =2</t>
  </si>
  <si>
    <t>2^2 = 4</t>
  </si>
  <si>
    <t>2^3 = 8</t>
  </si>
  <si>
    <t>2^4 = 16</t>
  </si>
  <si>
    <t>2 bit geeft 4 combinaties</t>
  </si>
  <si>
    <t>1 bit geeft 2 combinaties</t>
  </si>
  <si>
    <t xml:space="preserve">Analoog Digitaal omzetter zet dit om in een aantal discrete stappen </t>
  </si>
  <si>
    <t>Stapgrootte is afhankelijk van het aantal bits dat gebruikt wordt.</t>
  </si>
  <si>
    <t>3 bits geeft 8 combinaties</t>
  </si>
  <si>
    <t>STAP#</t>
  </si>
  <si>
    <t>Begint met 1 en dan steeds x 2</t>
  </si>
  <si>
    <t>Begint met 2 en dan steeds x 2</t>
  </si>
  <si>
    <t>Weergave in</t>
  </si>
  <si>
    <t>4 decimalen</t>
  </si>
  <si>
    <t>Natuurkunde werkt met spanning tussen 0 en 5 Volt</t>
  </si>
  <si>
    <t>Stap 0 begint bij 0 V</t>
  </si>
  <si>
    <r>
      <t xml:space="preserve">Stap 1 geeft de waarde van de </t>
    </r>
    <r>
      <rPr>
        <b/>
        <sz val="11"/>
        <color theme="1"/>
        <rFont val="Calibri"/>
        <family val="2"/>
        <scheme val="minor"/>
      </rPr>
      <t xml:space="preserve">resolutie </t>
    </r>
    <r>
      <rPr>
        <sz val="11"/>
        <color theme="1"/>
        <rFont val="Calibri"/>
        <family val="2"/>
        <scheme val="minor"/>
      </rPr>
      <t>(= stapgrootte)</t>
    </r>
  </si>
  <si>
    <t xml:space="preserve">         Voorbeeld:  </t>
  </si>
  <si>
    <t>Elke stap ligt tussen de bovengrens bij de voorgaande stap en zijn eigen bovengrens</t>
  </si>
  <si>
    <t>Je kunt het stap# ook bepalen door de spanning te delen door de resolutie en af te ronden naar beneden.</t>
  </si>
  <si>
    <t>Bij 3 bits ligt 4 volt net onder de bovengrens van stap# 6</t>
  </si>
  <si>
    <t>4 / 0,650 = 6,15 geeft afgerond naar beneden stap# 6</t>
  </si>
  <si>
    <t xml:space="preserve">Het stap nummer is gelijk aan het getal dat geeft de bijhorende binaire code aan </t>
  </si>
  <si>
    <t>Analoog</t>
  </si>
  <si>
    <t>Zwart</t>
  </si>
  <si>
    <t xml:space="preserve">Aarde </t>
  </si>
  <si>
    <t>0 V</t>
  </si>
  <si>
    <t>Geel</t>
  </si>
  <si>
    <t>Spanning</t>
  </si>
  <si>
    <t>5 V</t>
  </si>
  <si>
    <t>Variabele Spanning</t>
  </si>
  <si>
    <t>Bus</t>
  </si>
  <si>
    <t>0 t/m 5 V</t>
  </si>
  <si>
    <t>(meten met + Voltmeter)</t>
  </si>
  <si>
    <t>(verbinden met - Voltmeter)</t>
  </si>
  <si>
    <t>Sensoren</t>
  </si>
  <si>
    <t>Z is niet X</t>
  </si>
  <si>
    <t>UITSPRAAK</t>
  </si>
  <si>
    <t>ANDERE VERWERKERS</t>
  </si>
  <si>
    <t>VERWERKERS</t>
  </si>
  <si>
    <t>LOGISCHE POORTEN</t>
  </si>
  <si>
    <t>In deze waarheidstabellen zijn x en y omgedraaid</t>
  </si>
  <si>
    <t xml:space="preserve">       Sensoren</t>
  </si>
  <si>
    <t xml:space="preserve">       Drukschakelaar</t>
  </si>
  <si>
    <t xml:space="preserve">       Variable spanning</t>
  </si>
  <si>
    <t xml:space="preserve">       Pulsgenerator</t>
  </si>
  <si>
    <t xml:space="preserve">    Logische poorten</t>
  </si>
  <si>
    <t xml:space="preserve">    Comperator</t>
  </si>
  <si>
    <t>0 Volt</t>
  </si>
  <si>
    <t>5 Volt</t>
  </si>
  <si>
    <t>(Aarde)</t>
  </si>
  <si>
    <t xml:space="preserve">    Led</t>
  </si>
  <si>
    <t xml:space="preserve">    Zoemer</t>
  </si>
  <si>
    <t xml:space="preserve">    Relais</t>
  </si>
  <si>
    <t>MEET- &amp; REGELTECHNIEK</t>
  </si>
  <si>
    <t>Invoer</t>
  </si>
  <si>
    <t>Uitvoer</t>
  </si>
  <si>
    <t>Continu signaal met oneindig veel waarden tussen onder- en bovengrens.</t>
  </si>
  <si>
    <t xml:space="preserve">Discreet </t>
  </si>
  <si>
    <t xml:space="preserve">Binair </t>
  </si>
  <si>
    <t>Tweewaardig (aan of uit , hoog of laag, 0 of 5 volt, 0 of 1)</t>
  </si>
  <si>
    <t>Signaal waarden opgedeeld in een (beperkt) aantal gedefinieerde stappen die elk met een eigen digitale code worden aangeduid.</t>
  </si>
  <si>
    <t xml:space="preserve">Het laagspanningssysteem kan een hoogspanningssyteem aansturen/regelen (bv een 220 V schakelaar of motor) </t>
  </si>
  <si>
    <t>Stuursyteem     Uitsluitend voorwaardse regeling, dus zonder terugkoppeling, zie figuren 1.1 en 1.2</t>
  </si>
  <si>
    <t>Meetsysteem   Uitsluitend voorwaards om meting mee uit te voeren, zie figuur 1.73</t>
  </si>
  <si>
    <t>Regelsysteem  Met terugkoppeling van uitgang naar ingang om automatisch te kunnen regelen, zie figuur 1,73</t>
  </si>
  <si>
    <t>Voeding</t>
  </si>
  <si>
    <t>Rood</t>
  </si>
  <si>
    <t>0 of 5 V</t>
  </si>
  <si>
    <r>
      <t xml:space="preserve">Spanningen waarmee gemeten en gestuurd wordt. Signaalgrenzen </t>
    </r>
    <r>
      <rPr>
        <b/>
        <sz val="11"/>
        <color theme="1"/>
        <rFont val="Calibri"/>
        <family val="2"/>
        <scheme val="minor"/>
      </rPr>
      <t xml:space="preserve">in de natuurkunde  0 t/m 5 Volt </t>
    </r>
  </si>
  <si>
    <t>ENKELE BEGRIPPEN</t>
  </si>
  <si>
    <t xml:space="preserve">       A/D omzetter</t>
  </si>
  <si>
    <t xml:space="preserve">    Pulsenteller</t>
  </si>
  <si>
    <t xml:space="preserve">       EN, OF, Invertor</t>
  </si>
  <si>
    <t xml:space="preserve">       Geheugen</t>
  </si>
  <si>
    <t>Regelkring</t>
  </si>
  <si>
    <t>Automaat            Is een systeem dat zelf iets of een aantal dingen kan doen.</t>
  </si>
  <si>
    <r>
      <t xml:space="preserve">Z = X </t>
    </r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 xml:space="preserve"> Y</t>
    </r>
  </si>
  <si>
    <r>
      <t xml:space="preserve">Z = X </t>
    </r>
    <r>
      <rPr>
        <b/>
        <sz val="11"/>
        <color theme="1"/>
        <rFont val="Calibri"/>
        <family val="2"/>
        <scheme val="minor"/>
      </rPr>
      <t xml:space="preserve">of </t>
    </r>
    <r>
      <rPr>
        <sz val="11"/>
        <color theme="1"/>
        <rFont val="Calibri"/>
        <family val="2"/>
        <scheme val="minor"/>
      </rPr>
      <t xml:space="preserve">Y = </t>
    </r>
  </si>
  <si>
    <t xml:space="preserve">Binair rekenen </t>
  </si>
  <si>
    <t>Met matrices</t>
  </si>
  <si>
    <t>Complexe schakelingen</t>
  </si>
  <si>
    <t>vereenvoudigen</t>
  </si>
  <si>
    <t xml:space="preserve">           Analoog </t>
  </si>
  <si>
    <t xml:space="preserve"> Comperator</t>
  </si>
  <si>
    <t>Geheugen (Memory)</t>
  </si>
  <si>
    <t>Pulsenteller</t>
  </si>
  <si>
    <t>A/D Convertor (A/D Omzetter)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</si>
  <si>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igth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mitting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iode</t>
    </r>
  </si>
  <si>
    <t>Zwakstroom  Laagspanning</t>
  </si>
  <si>
    <t>Sterkstroom  Hoogspanning</t>
  </si>
  <si>
    <t>(SENSOREN, INGANGSSIGNAAL)</t>
  </si>
  <si>
    <r>
      <t xml:space="preserve">LDR 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ight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ensity 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esistor</t>
    </r>
  </si>
  <si>
    <t>Rref</t>
  </si>
  <si>
    <t xml:space="preserve">    Uuit</t>
  </si>
  <si>
    <t xml:space="preserve">  Uin (5 V)</t>
  </si>
  <si>
    <t>NTC  Negative Temperature Resistor</t>
  </si>
  <si>
    <t>Licht en Temperatuur</t>
  </si>
  <si>
    <t>Variabele spanning</t>
  </si>
  <si>
    <t>Draaiknop</t>
  </si>
  <si>
    <t xml:space="preserve">  Continu 0 t/m 5 volt</t>
  </si>
  <si>
    <t>In</t>
  </si>
  <si>
    <t xml:space="preserve">4 Bits Binaire Code </t>
  </si>
  <si>
    <t>16 stappen</t>
  </si>
  <si>
    <t>(Verschillende tekenwijzen)</t>
  </si>
  <si>
    <t xml:space="preserve">    Schakelaar </t>
  </si>
  <si>
    <t>Gevoeligheid</t>
  </si>
  <si>
    <t>Lineariteit</t>
  </si>
  <si>
    <t>Bereik</t>
  </si>
  <si>
    <t>ΔU / ΔX</t>
  </si>
  <si>
    <t>Nauwkeurigheid</t>
  </si>
  <si>
    <t xml:space="preserve">A/D convertor kun in combinatie met logische poort  </t>
  </si>
  <si>
    <t>ook als discrete comperator gebruiken</t>
  </si>
  <si>
    <t>Zoemer (Speaker, Alarm, Bel)</t>
  </si>
  <si>
    <t xml:space="preserve">Getal </t>
  </si>
  <si>
    <t>Resolutie</t>
  </si>
  <si>
    <t xml:space="preserve">Aantal bits </t>
  </si>
  <si>
    <t xml:space="preserve">      Getal</t>
  </si>
  <si>
    <t xml:space="preserve">      Binair</t>
  </si>
  <si>
    <t xml:space="preserve">      Resolutie</t>
  </si>
  <si>
    <t xml:space="preserve">      Aantal bits</t>
  </si>
  <si>
    <t xml:space="preserve">Volt </t>
  </si>
  <si>
    <t xml:space="preserve">      Stapnummer</t>
  </si>
  <si>
    <r>
      <t xml:space="preserve">Aantal Bits = Spanningsverschil / resolutie ,  afgerond naar </t>
    </r>
    <r>
      <rPr>
        <b/>
        <sz val="11"/>
        <color theme="1"/>
        <rFont val="Calibri"/>
        <family val="2"/>
        <scheme val="minor"/>
      </rPr>
      <t>boven</t>
    </r>
    <r>
      <rPr>
        <sz val="11"/>
        <color theme="1"/>
        <rFont val="Calibri"/>
        <family val="2"/>
        <scheme val="minor"/>
      </rPr>
      <t>.</t>
    </r>
  </si>
  <si>
    <r>
      <t xml:space="preserve">Stap# = Volt / resolutie, afgerond naar </t>
    </r>
    <r>
      <rPr>
        <b/>
        <sz val="11"/>
        <color theme="1"/>
        <rFont val="Calibri"/>
        <family val="2"/>
        <scheme val="minor"/>
      </rPr>
      <t>beneden</t>
    </r>
  </si>
  <si>
    <t xml:space="preserve">      Binaire code</t>
  </si>
  <si>
    <t xml:space="preserve">      Combinaties</t>
  </si>
  <si>
    <t>Aantal combinaties = 2^n</t>
  </si>
  <si>
    <t>Hoogste getal</t>
  </si>
  <si>
    <t>Laagste getal</t>
  </si>
  <si>
    <t>= 0</t>
  </si>
  <si>
    <t>Bitnummer</t>
  </si>
  <si>
    <t xml:space="preserve">Bitwaarde </t>
  </si>
  <si>
    <t>2^(n-1)</t>
  </si>
  <si>
    <t>Stap 0</t>
  </si>
  <si>
    <t>Stap 2^n-1</t>
  </si>
  <si>
    <t>Resolutie = 5 V / 2^n (= bovengrens stap 0)</t>
  </si>
  <si>
    <t>Trek steeds het hoogst mogelijke getal ervan af en bepaal zo welk bit = 1</t>
  </si>
  <si>
    <t>2^n - 1</t>
  </si>
  <si>
    <r>
      <t xml:space="preserve">(begint met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en dan steeds * 2)</t>
    </r>
  </si>
  <si>
    <r>
      <t xml:space="preserve">(begint met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en dan steeds * 2)</t>
    </r>
  </si>
  <si>
    <t>Som van (bit  * waarde bit)</t>
  </si>
  <si>
    <t xml:space="preserve">      Eerste getal</t>
  </si>
  <si>
    <t xml:space="preserve">      Hoogste getal</t>
  </si>
  <si>
    <t>Binaire code die hoort bij stap#  = getal</t>
  </si>
  <si>
    <t>Systeembord kleurcode bussen</t>
  </si>
  <si>
    <t xml:space="preserve">Hoofdstuk 1 in het boek is een beetje rommelig en niet altijd even duidelijk </t>
  </si>
  <si>
    <t>Hoe lineair is het verband tussen de spanning en de gemeten grootheid</t>
  </si>
  <si>
    <t>Boven - Ondergrens die nuttig zijn</t>
  </si>
  <si>
    <t>(On)Nauwkeuriger als verschil tussen werkelijk en gemeten waarde (groter) kleiner is.</t>
  </si>
  <si>
    <t>BITNUMMERS ALTIJD VAN RECHTS NAAR LINKS TELLEN</t>
  </si>
  <si>
    <t>Bit nummer</t>
  </si>
  <si>
    <t>Waarde bit = 2^(bitnummer-1)</t>
  </si>
  <si>
    <t xml:space="preserve">  Bitnummer</t>
  </si>
  <si>
    <t xml:space="preserve">  2^n</t>
  </si>
  <si>
    <t xml:space="preserve">  2^(n-1)</t>
  </si>
  <si>
    <t xml:space="preserve">  Bitwaarde</t>
  </si>
  <si>
    <t>(= aantal combinaties -1)</t>
  </si>
  <si>
    <t xml:space="preserve">Bitwaarde met 1 beginnen en dan steeds * 2 </t>
  </si>
  <si>
    <t>Aantal combinaties met 2 beginnen en steeds * 2</t>
  </si>
  <si>
    <t>A/D convertor met variabele spanning</t>
  </si>
  <si>
    <t>A/D convertor met variabele spanning en EN poort als discrete comperator</t>
  </si>
  <si>
    <t>OP SYSTEEMBORD 4 BITS</t>
  </si>
  <si>
    <t xml:space="preserve">      n nullen</t>
  </si>
  <si>
    <t xml:space="preserve">      n enen</t>
  </si>
  <si>
    <t>Bovengrens 5 Volt</t>
  </si>
  <si>
    <t>Ondergrens = 0 Volt  &amp;  Bovengrens = Resolutie</t>
  </si>
  <si>
    <t>DE ONDERSTAANDE TABEL GEEFT EEN VOLLEDIG OVERZICHT VOOR 1 t/m 6 BITS</t>
  </si>
  <si>
    <t>Onderdeel van Electrotechniek, Automatisering, Werktuigbouwkunde, Natuurkunde en Wiskunde</t>
  </si>
  <si>
    <t>Watertank met uitlaat</t>
  </si>
  <si>
    <t xml:space="preserve">     Oppervlak = A</t>
  </si>
  <si>
    <t xml:space="preserve">    Krachten evenwicht geeft lineaire </t>
  </si>
  <si>
    <t xml:space="preserve">    Differentiaal vergelijking   m x'' = F - c x - k x'</t>
  </si>
  <si>
    <r>
      <t xml:space="preserve">    ω</t>
    </r>
    <r>
      <rPr>
        <b/>
        <sz val="8"/>
        <rFont val="Arial"/>
        <family val="2"/>
      </rPr>
      <t>o</t>
    </r>
    <r>
      <rPr>
        <b/>
        <sz val="10"/>
        <rFont val="Arial"/>
        <family val="2"/>
      </rPr>
      <t xml:space="preserve"> = √ c/m</t>
    </r>
  </si>
  <si>
    <t>= eigen trillingsfrequentie</t>
  </si>
  <si>
    <t xml:space="preserve">    β = k / ( 2* √ mc )</t>
  </si>
  <si>
    <t>= dempingsfactor</t>
  </si>
  <si>
    <t xml:space="preserve">   Veren + Schokbrekers in een auto</t>
  </si>
  <si>
    <t xml:space="preserve">    bij plotselinge stap in de kracht F op t = 0</t>
  </si>
  <si>
    <t>In de Meet &amp; Regeltechniek worden systemen of processen vaak als volgt weergegeven</t>
  </si>
  <si>
    <t>Input</t>
  </si>
  <si>
    <t>Output</t>
  </si>
  <si>
    <t>Verandering</t>
  </si>
  <si>
    <t xml:space="preserve">Responsie </t>
  </si>
  <si>
    <t>= Transformatie</t>
  </si>
  <si>
    <t>= Relatie</t>
  </si>
  <si>
    <t>X</t>
  </si>
  <si>
    <t>Y</t>
  </si>
  <si>
    <t>τ = tijdsconstante</t>
  </si>
  <si>
    <t>Voorbeelden 1e orde systeem</t>
  </si>
  <si>
    <t>h/ho</t>
  </si>
  <si>
    <t>(T-To) / (Te-To)</t>
  </si>
  <si>
    <r>
      <t xml:space="preserve">Altijd 63% of 37% bij t = </t>
    </r>
    <r>
      <rPr>
        <sz val="11"/>
        <color theme="1"/>
        <rFont val="Calibri"/>
        <family val="2"/>
      </rPr>
      <t>τ</t>
    </r>
    <r>
      <rPr>
        <sz val="11"/>
        <color theme="1"/>
        <rFont val="Calibri"/>
        <family val="2"/>
        <scheme val="minor"/>
      </rPr>
      <t xml:space="preserve"> </t>
    </r>
  </si>
  <si>
    <t>Responsie in de tijd verloop heel vaak volgens een e - macht</t>
  </si>
  <si>
    <r>
      <t xml:space="preserve">(Ongedempt </t>
    </r>
    <r>
      <rPr>
        <b/>
        <sz val="11"/>
        <color theme="1"/>
        <rFont val="Calibri"/>
        <family val="2"/>
      </rPr>
      <t>β = 0 en gedempt 0 &lt; β &lt; 1)</t>
    </r>
  </si>
  <si>
    <t>(Krijg je nog)</t>
  </si>
  <si>
    <t>SYSTEMEN EN RESPONSIES IN DE TIJD        (TIJDSDOMEIN)</t>
  </si>
  <si>
    <t>Versterkingsfactor K = Y / X</t>
  </si>
  <si>
    <t xml:space="preserve">Voorbeeld 2e orde systeem </t>
  </si>
  <si>
    <t xml:space="preserve">Massa veer systeem met demping </t>
  </si>
  <si>
    <t>Andere input signalen:  Talud</t>
  </si>
  <si>
    <t xml:space="preserve">      Impuls</t>
  </si>
  <si>
    <t xml:space="preserve">   Stoot op t = 0</t>
  </si>
  <si>
    <t xml:space="preserve">   Lineair oplopend </t>
  </si>
  <si>
    <t xml:space="preserve">Andere </t>
  </si>
  <si>
    <t>Responsies</t>
  </si>
  <si>
    <t xml:space="preserve">    Oplossingen van DV geven de volgende STAPRESPONSIES</t>
  </si>
  <si>
    <t>Bij 2e orde systemen dus sinus responsies in combinatie met e-machten</t>
  </si>
  <si>
    <t>Merk op dat input een stapfunctie was en geen sinus</t>
  </si>
  <si>
    <t>= Omzetting</t>
  </si>
  <si>
    <r>
      <t xml:space="preserve">Verschillende formules voor  verschillende waarden van </t>
    </r>
    <r>
      <rPr>
        <b/>
        <sz val="11"/>
        <color theme="1"/>
        <rFont val="Calibri"/>
        <family val="2"/>
      </rPr>
      <t xml:space="preserve">β (mate van </t>
    </r>
    <r>
      <rPr>
        <b/>
        <sz val="11"/>
        <color theme="1"/>
        <rFont val="Calibri"/>
        <family val="2"/>
        <scheme val="minor"/>
      </rPr>
      <t>demping)</t>
    </r>
  </si>
  <si>
    <t>Bij sinusvormige en willekeurige ingangssignalen worden speciale wiskundige technieken gebruikt, zoals:</t>
  </si>
  <si>
    <t>Bode diagrammen</t>
  </si>
  <si>
    <t>Polaire diagrammen</t>
  </si>
  <si>
    <t>Stabiliteits criteria</t>
  </si>
  <si>
    <r>
      <rPr>
        <b/>
        <sz val="11"/>
        <color theme="1"/>
        <rFont val="Calibri"/>
        <family val="2"/>
        <scheme val="minor"/>
      </rPr>
      <t>Complexe getallen</t>
    </r>
    <r>
      <rPr>
        <sz val="11"/>
        <color theme="1"/>
        <rFont val="Calibri"/>
        <family val="2"/>
        <scheme val="minor"/>
      </rPr>
      <t xml:space="preserve"> z = a + i*b, met i = </t>
    </r>
    <r>
      <rPr>
        <sz val="11"/>
        <color theme="1"/>
        <rFont val="Calibri"/>
        <family val="2"/>
      </rPr>
      <t xml:space="preserve">√-1 (wortel van -1), a het </t>
    </r>
    <r>
      <rPr>
        <b/>
        <sz val="11"/>
        <color theme="1"/>
        <rFont val="Calibri"/>
        <family val="2"/>
      </rPr>
      <t>Re</t>
    </r>
    <r>
      <rPr>
        <sz val="11"/>
        <color theme="1"/>
        <rFont val="Calibri"/>
        <family val="2"/>
      </rPr>
      <t xml:space="preserve">eële deel en b het </t>
    </r>
    <r>
      <rPr>
        <b/>
        <sz val="11"/>
        <color theme="1"/>
        <rFont val="Calibri"/>
        <family val="2"/>
      </rPr>
      <t>Im</t>
    </r>
    <r>
      <rPr>
        <sz val="11"/>
        <color theme="1"/>
        <rFont val="Calibri"/>
        <family val="2"/>
      </rPr>
      <t>aginaire deel.</t>
    </r>
  </si>
  <si>
    <t>Ongeregeld en geregeld</t>
  </si>
  <si>
    <t>Logaritmische schalen</t>
  </si>
  <si>
    <t>Voorbeelden voor 2e orde systemen</t>
  </si>
  <si>
    <t>Je maakt theoretische modellen en bepaald wiskundig hoe het zich gedraagd.</t>
  </si>
  <si>
    <t>Ongeregeld en geregeld.</t>
  </si>
  <si>
    <t>Sommige systemen gedragen zich ongewenst, maar kunnen met een aanpassing geschikt worden gemaakt</t>
  </si>
  <si>
    <t>Sommige systemen zijn zelfs inherent onstabiel, maar kunnen met een regeling stabiel worden gemaakt</t>
  </si>
  <si>
    <t>Voorbeelden voor 1e orde systemen</t>
  </si>
  <si>
    <t>(Auto met schokbrekers, trillen (vortex shedding) van de Erasmus brug in Rotterdam)</t>
  </si>
  <si>
    <t>(Een verticale stok op je hand, Vliegtuig( Straaljagers), Raket, Duikboot)</t>
  </si>
  <si>
    <t>Differentierend</t>
  </si>
  <si>
    <t>Integrerend</t>
  </si>
  <si>
    <t>Opslag massa of energie</t>
  </si>
  <si>
    <t>lage frequenties</t>
  </si>
  <si>
    <t>hoge frequenties</t>
  </si>
  <si>
    <t>Reageert op veranderingen</t>
  </si>
  <si>
    <t>Complexe vlak</t>
  </si>
  <si>
    <t>Versterkingsfactor als pijl</t>
  </si>
  <si>
    <t>Versterkingfactor en faseverschil</t>
  </si>
  <si>
    <t>in 2 aparte diagrammen</t>
  </si>
  <si>
    <t>Volgt lage frequenties</t>
  </si>
  <si>
    <t>Hoge frequenties</t>
  </si>
  <si>
    <t>steeds minder</t>
  </si>
  <si>
    <t xml:space="preserve">in fase </t>
  </si>
  <si>
    <t xml:space="preserve">met steeds grotere </t>
  </si>
  <si>
    <t>faseachterstand</t>
  </si>
  <si>
    <t>Bode diagram massa veer systeem</t>
  </si>
  <si>
    <t>Polair diagram massa veer systeem</t>
  </si>
  <si>
    <t>Graden of</t>
  </si>
  <si>
    <t>radialen</t>
  </si>
  <si>
    <t xml:space="preserve">Reageert vooral op </t>
  </si>
  <si>
    <t>Reageert vooral op</t>
  </si>
  <si>
    <t xml:space="preserve">Polaire diagrammen </t>
  </si>
  <si>
    <t xml:space="preserve">       Bode diagrammen </t>
  </si>
  <si>
    <t>(Nyquist, z =  -1 in complexe vlak)</t>
  </si>
  <si>
    <t>Faseverschuiving</t>
  </si>
  <si>
    <t>(Output komt relatief later of eerder dan input)</t>
  </si>
  <si>
    <t>(in de tijd   + = naar rechts   en   - = naar links)</t>
  </si>
  <si>
    <r>
      <t>X = sin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t     Y = K * sin (</t>
    </r>
    <r>
      <rPr>
        <sz val="11"/>
        <color theme="1"/>
        <rFont val="Calibri"/>
        <family val="2"/>
      </rPr>
      <t>ωt + c)</t>
    </r>
    <r>
      <rPr>
        <sz val="11"/>
        <color theme="1"/>
        <rFont val="Calibri"/>
        <family val="2"/>
        <scheme val="minor"/>
      </rPr>
      <t xml:space="preserve">          (ω = 2*π / T = radiale frequentie, c = faseverschuiving)</t>
    </r>
  </si>
  <si>
    <t>FREQUENTIE DOMEIN</t>
  </si>
  <si>
    <t>DV = Differentiaal vergelijking (grootheid hangt af van verandering van die grootheid)</t>
  </si>
  <si>
    <t>Deze responsies gelden voor een stapfunctie (= plotselinge stap in de input op t = 0)</t>
  </si>
  <si>
    <t>(heeft echter vaak niet de eenheid tijd)</t>
  </si>
  <si>
    <t>Afkoelen gaat volgens blauwe lijn</t>
  </si>
  <si>
    <r>
      <t>Opwarmen blok van T</t>
    </r>
    <r>
      <rPr>
        <b/>
        <sz val="8"/>
        <color rgb="FFFF0000"/>
        <rFont val="Calibri"/>
        <family val="2"/>
        <scheme val="minor"/>
      </rPr>
      <t xml:space="preserve">0 </t>
    </r>
    <r>
      <rPr>
        <b/>
        <sz val="11"/>
        <color rgb="FFFF0000"/>
        <rFont val="Calibri"/>
        <family val="2"/>
        <scheme val="minor"/>
      </rPr>
      <t>naar Te</t>
    </r>
  </si>
  <si>
    <t>Signaal in</t>
  </si>
  <si>
    <t>Signaal uit</t>
  </si>
  <si>
    <t>Vaak c of φ</t>
  </si>
  <si>
    <t>Faseverschuiving als hoek</t>
  </si>
  <si>
    <t>Vaak K of α</t>
  </si>
  <si>
    <t xml:space="preserve">Is veel hogere wiskunde, natuurkunde en specifieke technische kennis voor nodig </t>
  </si>
  <si>
    <t>4 nullen</t>
  </si>
  <si>
    <t>4 enen</t>
  </si>
  <si>
    <t>2 nullen</t>
  </si>
  <si>
    <t>2 enen</t>
  </si>
  <si>
    <t>Enzovoorts</t>
  </si>
  <si>
    <t xml:space="preserve">Aanvullen    </t>
  </si>
  <si>
    <t>Reset hoef je niet aan drukknop te doen</t>
  </si>
  <si>
    <t>Variable spanning</t>
  </si>
  <si>
    <t>Pulsgenrator aan LED</t>
  </si>
  <si>
    <t>aan zoemer</t>
  </si>
  <si>
    <t xml:space="preserve">Comperator </t>
  </si>
  <si>
    <t>Aan LED en zoemer</t>
  </si>
  <si>
    <t>aan relais</t>
  </si>
  <si>
    <t>Voorbeelden van regelingen</t>
  </si>
  <si>
    <t>Elektronica nodig</t>
  </si>
  <si>
    <t>ANALOOG DIGITAAL OMZETTER</t>
  </si>
  <si>
    <t xml:space="preserve">     Bovengrenzen bij Stap#</t>
  </si>
  <si>
    <t xml:space="preserve">        BIT NUMMER</t>
  </si>
  <si>
    <t xml:space="preserve">        BIT WAARDE </t>
  </si>
  <si>
    <t>GETALLEN &amp; BINAIRE CODE</t>
  </si>
  <si>
    <t>Stap nummer, boven- en onder grens van stap en binaire code</t>
  </si>
  <si>
    <t xml:space="preserve">     Stap 0 ondergrens = 0 Volt</t>
  </si>
  <si>
    <t>AD is verborgen</t>
  </si>
  <si>
    <t xml:space="preserve">        RESOLUTIE </t>
  </si>
  <si>
    <t>= 5 / 2^n</t>
  </si>
  <si>
    <r>
      <t xml:space="preserve">    = Niet (Niet X </t>
    </r>
    <r>
      <rPr>
        <b/>
        <sz val="11"/>
        <color theme="1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Niet Y)</t>
    </r>
  </si>
  <si>
    <r>
      <t xml:space="preserve">   = Niet (Niet X </t>
    </r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 xml:space="preserve"> Niet Y) </t>
    </r>
  </si>
  <si>
    <r>
      <t xml:space="preserve">   = Niet X </t>
    </r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 xml:space="preserve"> Niet Y</t>
    </r>
  </si>
  <si>
    <r>
      <t xml:space="preserve">Z = Niet (X </t>
    </r>
    <r>
      <rPr>
        <b/>
        <sz val="11"/>
        <color theme="1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Y)</t>
    </r>
  </si>
  <si>
    <r>
      <t xml:space="preserve">Z = Niet (X </t>
    </r>
    <r>
      <rPr>
        <b/>
        <sz val="11"/>
        <color theme="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 xml:space="preserve"> Y)</t>
    </r>
  </si>
  <si>
    <r>
      <t xml:space="preserve">   = Niet X </t>
    </r>
    <r>
      <rPr>
        <b/>
        <sz val="11"/>
        <color theme="1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Niet Y</t>
    </r>
  </si>
  <si>
    <r>
      <t xml:space="preserve">Uin </t>
    </r>
    <r>
      <rPr>
        <b/>
        <sz val="11"/>
        <color theme="1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Uref</t>
    </r>
  </si>
  <si>
    <t>(Bij AD omzetter)</t>
  </si>
  <si>
    <t xml:space="preserve">        Aantal combinaties = 2^n</t>
  </si>
  <si>
    <t xml:space="preserve">       Systematische opbouw</t>
  </si>
  <si>
    <t xml:space="preserve">        Systematische opbouw</t>
  </si>
  <si>
    <t>Stappen</t>
  </si>
  <si>
    <t>0 t/m 15</t>
  </si>
  <si>
    <t>0 t/m 1</t>
  </si>
  <si>
    <t xml:space="preserve"> 0 t/m 7</t>
  </si>
  <si>
    <t xml:space="preserve"> 0 t/m 3</t>
  </si>
  <si>
    <t xml:space="preserve">De tabel geeft de bovengrenzen van elke stap </t>
  </si>
  <si>
    <t>Deze werkwijze en tabel wijkt iets af van die in het boek op blz 38, waar met ranges wordt gewerkt.</t>
  </si>
  <si>
    <t>ANALOOG DIGITAAL</t>
  </si>
  <si>
    <t>De analoge spanning van 0 t/m 5 Volt wordt omgezet naar een aantal stapjes die elk een eigen binaire code krijgen.</t>
  </si>
  <si>
    <t>Het aantal stapjes hangt af van het aantal bits dat gebruikt wordt.</t>
  </si>
  <si>
    <t>Elk stapje heeft dan een ondergrens en een bovengrens.</t>
  </si>
  <si>
    <t>Discreet</t>
  </si>
  <si>
    <t>De onderstaande tabel geeft de grenswaarden voor 1 t/m 4 bits</t>
  </si>
  <si>
    <t>VOORBEELD MEER BITS EN GROTERE TABELLEN</t>
  </si>
  <si>
    <t>CV Ketel, lift, afstandsbediening, enz.</t>
  </si>
  <si>
    <t xml:space="preserve">Digitaal i.p.v. analoog, met binaire getallen. </t>
  </si>
  <si>
    <t>Complexe schakelingen vereenvoudigen en deze kleiner, goedkoper en betrouwbaarder maken, met hogere kwaliteit.</t>
  </si>
  <si>
    <t>De grafiek hieronder laat dit zien voor 2 bits en dus 4 combinaties = 4 stappen van 0 t/m 3.</t>
  </si>
  <si>
    <t>Daarom hier eerst een totaal overzicht, met een iets andere volgorde dan in het boek</t>
  </si>
  <si>
    <t xml:space="preserve">Bij gegeven spanning en aantal bits kijk je tussen de grenzen waar deze tussen ligt en kies je </t>
  </si>
  <si>
    <t>het stapnummer bij de BOVENGRENS</t>
  </si>
  <si>
    <t xml:space="preserve">NEN NEderlands Normalisatie </t>
  </si>
  <si>
    <t>(NEN-normen)</t>
  </si>
  <si>
    <t>ISO Internationale Standaardisatie Organisatie</t>
  </si>
  <si>
    <t>Vergelijkingspunt</t>
  </si>
  <si>
    <t>van het digitale signaal (de reeks getallen) kan in theorie foutvrij verricht worden</t>
  </si>
  <si>
    <t>Alleen bij de AD en DA conversie kunnen fouten optreden.</t>
  </si>
  <si>
    <r>
      <rPr>
        <b/>
        <sz val="11"/>
        <color rgb="FFFF0000"/>
        <rFont val="Calibri"/>
        <family val="2"/>
      </rPr>
      <t>Digitaal</t>
    </r>
    <r>
      <rPr>
        <b/>
        <sz val="11"/>
        <color theme="1"/>
        <rFont val="Calibri"/>
        <family val="2"/>
      </rPr>
      <t xml:space="preserve"> is afkomstig van het Latijnse woord </t>
    </r>
    <r>
      <rPr>
        <b/>
        <i/>
        <sz val="11"/>
        <color rgb="FFFF0000"/>
        <rFont val="Calibri"/>
        <family val="2"/>
      </rPr>
      <t>digitus</t>
    </r>
    <r>
      <rPr>
        <b/>
        <sz val="11"/>
        <color theme="1"/>
        <rFont val="Calibri"/>
        <family val="2"/>
      </rPr>
      <t xml:space="preserve">, dat </t>
    </r>
    <r>
      <rPr>
        <b/>
        <i/>
        <sz val="11"/>
        <color rgb="FFFF0000"/>
        <rFont val="Calibri"/>
        <family val="2"/>
      </rPr>
      <t>vinger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betekent.</t>
    </r>
  </si>
  <si>
    <r>
      <rPr>
        <b/>
        <sz val="11"/>
        <color rgb="FFFF0000"/>
        <rFont val="Calibri"/>
        <family val="2"/>
        <scheme val="minor"/>
      </rPr>
      <t>Analoog</t>
    </r>
    <r>
      <rPr>
        <b/>
        <sz val="11"/>
        <color theme="1"/>
        <rFont val="Calibri"/>
        <family val="2"/>
        <scheme val="minor"/>
      </rPr>
      <t xml:space="preserve"> is met waarden in een </t>
    </r>
    <r>
      <rPr>
        <b/>
        <sz val="11"/>
        <color rgb="FFFF0000"/>
        <rFont val="Calibri"/>
        <family val="2"/>
        <scheme val="minor"/>
      </rPr>
      <t xml:space="preserve">continuüm </t>
    </r>
    <r>
      <rPr>
        <b/>
        <sz val="11"/>
        <color theme="1"/>
        <rFont val="Calibri"/>
        <family val="2"/>
        <scheme val="minor"/>
      </rPr>
      <t>zonder stappen.</t>
    </r>
  </si>
  <si>
    <t>Digitaal is in essentie een reeks gehele getallen die een analoog elektrisch signaal kunnen representeren</t>
  </si>
  <si>
    <t xml:space="preserve">De digitale representatie van een analoog signaal heeft vele voordelen: de opslag, verwerking en transmissie </t>
  </si>
  <si>
    <t>http://www.youtube.com/watch?v=W1czBcnX1Ww</t>
  </si>
  <si>
    <t>Is Big Dog een Robot of een Cyborg ?</t>
  </si>
  <si>
    <r>
      <t>(Vergelijkbaar met Re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ele getalen)</t>
    </r>
  </si>
  <si>
    <t>maar afkomstig van het software programma van Tom Soft.</t>
  </si>
  <si>
    <t>Bij dit software programma kun je snel en eenvoudig verbindingslijnen tekenen en weer veranderen.</t>
  </si>
  <si>
    <t>Het software programma is echter niet geheel perfect.</t>
  </si>
  <si>
    <t>Zo telt de pulsenteller slechts tot 9 i.p.v. tot 15</t>
  </si>
  <si>
    <t>De variabele spanning loopt niet echt van 0 tot 5 Volt, maar gaat pas aan bij 1,4 Volt.</t>
  </si>
  <si>
    <t xml:space="preserve">De inhoud van elk van de drie blokken kan steeds anders worden gekozen. </t>
  </si>
  <si>
    <t>waardoor je er meer mee kunt doen dan met het echte systeembord.</t>
  </si>
  <si>
    <t>Het is te vinden via de onderstaande links.</t>
  </si>
  <si>
    <t>(Clicken in kolom A)</t>
  </si>
  <si>
    <t>Op www.sysnat.nl (sytemetatische natuurkunde) staat nog een ander programma dat je kunt downloaden om mee oefenen.</t>
  </si>
  <si>
    <t>(Kun je tellen en is vergelijkbaar met gehele getallen)</t>
  </si>
  <si>
    <t>In dit programma regel je een variable spanning met de pijltjes, op het echte bord met een knopje.</t>
  </si>
  <si>
    <t>Ondanks deze kleine foutjes kun je snel inzicht krijgen in de onderdelen en functies van het systeembord.</t>
  </si>
  <si>
    <t>Het syteembord is geen onderdeel van de komende toets.</t>
  </si>
  <si>
    <t>Je moet wel een dossieropdracht uitvoeren die naar behoren moet zijn.</t>
  </si>
  <si>
    <t>In de loop van het jaar moet je ook een PO uitvoeren waar je een cijfer voor krijgt.</t>
  </si>
  <si>
    <t>HET SYSTEEMBORD IS WEL ONDERDEEL VAN HET EXAMEN VOLGEND JAAR</t>
  </si>
  <si>
    <t>Aan op sensor en Teller op drukschakelaar</t>
  </si>
  <si>
    <t>Aan op drukschakelaar en Teller op Pulsgenerator Reset</t>
  </si>
  <si>
    <t>Met dit software programma kunnen alle onderdelen en functies eenvoudig en duidelijk worden uitgelegd.</t>
  </si>
  <si>
    <t>Bovendien kun je dit programma thuis gratis downloaden om er mee te leren en te oefenen.</t>
  </si>
  <si>
    <t>Doe deze zo snel mogelijk na de herftvakantie zodat je er dan van af bent.</t>
  </si>
  <si>
    <t>Je moet de onderdelen en de functies van het systeembord kennen.</t>
  </si>
  <si>
    <t>Ook moet je eenvoudige schakelingen kunnen ontwerpen en/of kunnen complementeren</t>
  </si>
  <si>
    <t>Het practicum en de PO zijn met echte systeemborden</t>
  </si>
  <si>
    <t>Dit is eenvoudiger, overzichtelijker, duidelijker en sneller dan met het echte systeembord en vele kabeltjes.</t>
  </si>
  <si>
    <t>(kun je thuis ook eens zelf proberen)</t>
  </si>
  <si>
    <t>Hier worden de onderdelen en functies echter uitgelegd met gebruik van het software programma van Tom Soft</t>
  </si>
  <si>
    <t>De dames hebben dus als uitdaging te bewijzen dat dat beslist niet waar is.</t>
  </si>
  <si>
    <t>Volgens mevrouw Krijtenburg vinden meisjes het werken met het systeembord lastig.</t>
  </si>
  <si>
    <t>Daarna gaan terug naar het boek.</t>
  </si>
  <si>
    <t>Eerst de theorie en daarna de opgaven m.b.v. het werkboek</t>
  </si>
  <si>
    <t xml:space="preserve">Daarna ga je wat examenopgaven uit de afgelopen jaren maken, eerst van de Havo en dan van VWO </t>
  </si>
  <si>
    <t>Het laatste werkblad M&amp;R is een "snuffelpagina" m.b.t. meet en regeltechniek en uitsluitend ter informatie.</t>
  </si>
  <si>
    <t>Klik ook eens op de blauwe knop hieronder voor een voorbeeld wat je zoal met meet-en regeltechniek kunt doen.</t>
  </si>
  <si>
    <t>DE FEEDBACKLOOP AAN HET BEGIN MOETEN VWO LEERLINGEN WEL KENNEN</t>
  </si>
  <si>
    <t>Het volgende is uitsluitend bedoeld als "snuffelpagina" en hoef je verder niet te weten</t>
  </si>
  <si>
    <t>GEEN TOETS, WEL DOSSIEROPDRACHT ZONDER CIJFER, EEN PO MET CIJFER EN VOLGEND JAAR ONDERDEEL VAN EXAMEN</t>
  </si>
  <si>
    <t>Kijk onder leerling, VWO5, Hoofdstuk 1, downloaad ISSN systematics.</t>
  </si>
  <si>
    <t xml:space="preserve">Dit software programma ziet er geheel anders uit dan het systeembord en vereist meer inzicht om er mee te kunnen werken. 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</si>
</sst>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u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9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/>
    <xf numFmtId="0" fontId="1" fillId="0" borderId="0" xfId="0" applyFont="1"/>
    <xf numFmtId="0" fontId="1" fillId="0" borderId="18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0" xfId="0" applyFont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1" fillId="0" borderId="22" xfId="0" applyFont="1" applyBorder="1"/>
    <xf numFmtId="0" fontId="0" fillId="0" borderId="29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Alignment="1" applyProtection="1"/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quotePrefix="1" applyFont="1"/>
    <xf numFmtId="0" fontId="0" fillId="0" borderId="1" xfId="0" applyBorder="1"/>
    <xf numFmtId="0" fontId="0" fillId="0" borderId="0" xfId="0" applyFill="1" applyBorder="1"/>
    <xf numFmtId="0" fontId="8" fillId="0" borderId="0" xfId="0" applyFont="1"/>
    <xf numFmtId="0" fontId="1" fillId="2" borderId="0" xfId="0" applyFont="1" applyFill="1"/>
    <xf numFmtId="0" fontId="9" fillId="2" borderId="0" xfId="0" applyFont="1" applyFill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6" xfId="0" applyFill="1" applyBorder="1"/>
    <xf numFmtId="0" fontId="0" fillId="0" borderId="38" xfId="0" applyBorder="1"/>
    <xf numFmtId="0" fontId="0" fillId="0" borderId="39" xfId="0" applyBorder="1"/>
    <xf numFmtId="0" fontId="10" fillId="0" borderId="0" xfId="0" applyFont="1"/>
    <xf numFmtId="0" fontId="11" fillId="0" borderId="0" xfId="0" applyFont="1"/>
    <xf numFmtId="0" fontId="0" fillId="0" borderId="0" xfId="0" quotePrefix="1"/>
    <xf numFmtId="166" fontId="0" fillId="0" borderId="0" xfId="0" applyNumberFormat="1" applyAlignment="1">
      <alignment horizontal="center"/>
    </xf>
    <xf numFmtId="0" fontId="1" fillId="0" borderId="21" xfId="0" applyFont="1" applyBorder="1"/>
    <xf numFmtId="0" fontId="1" fillId="0" borderId="11" xfId="0" applyFont="1" applyBorder="1"/>
    <xf numFmtId="0" fontId="1" fillId="0" borderId="11" xfId="0" applyFont="1" applyFill="1" applyBorder="1"/>
    <xf numFmtId="0" fontId="1" fillId="0" borderId="23" xfId="0" applyFont="1" applyFill="1" applyBorder="1"/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0" quotePrefix="1" applyFont="1"/>
    <xf numFmtId="0" fontId="15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/>
    </xf>
    <xf numFmtId="165" fontId="1" fillId="3" borderId="2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quotePrefix="1" applyFont="1"/>
    <xf numFmtId="0" fontId="22" fillId="3" borderId="20" xfId="0" applyFont="1" applyFill="1" applyBorder="1" applyAlignment="1">
      <alignment horizontal="center"/>
    </xf>
    <xf numFmtId="165" fontId="22" fillId="3" borderId="20" xfId="0" applyNumberFormat="1" applyFont="1" applyFill="1" applyBorder="1" applyAlignment="1">
      <alignment horizontal="center"/>
    </xf>
    <xf numFmtId="165" fontId="22" fillId="3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8" fillId="3" borderId="0" xfId="0" applyFont="1" applyFill="1"/>
    <xf numFmtId="0" fontId="4" fillId="3" borderId="0" xfId="0" applyFont="1" applyFill="1"/>
    <xf numFmtId="165" fontId="8" fillId="3" borderId="26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5" fontId="0" fillId="0" borderId="0" xfId="0" applyNumberFormat="1"/>
    <xf numFmtId="2" fontId="0" fillId="0" borderId="0" xfId="0" applyNumberForma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29" fillId="4" borderId="0" xfId="1" applyFont="1" applyFill="1" applyAlignment="1" applyProtection="1"/>
    <xf numFmtId="0" fontId="27" fillId="0" borderId="0" xfId="0" applyFont="1"/>
    <xf numFmtId="0" fontId="29" fillId="0" borderId="0" xfId="1" applyFont="1" applyFill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00FF"/>
      <color rgb="FFFFFFCC"/>
      <color rgb="FFFFFF99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AD Omzetter 2</a:t>
            </a:r>
            <a:r>
              <a:rPr lang="en-US" sz="1400" baseline="0"/>
              <a:t> bits</a:t>
            </a:r>
            <a:endParaRPr lang="en-US" sz="1400"/>
          </a:p>
        </c:rich>
      </c:tx>
    </c:title>
    <c:plotArea>
      <c:layout>
        <c:manualLayout>
          <c:layoutTarget val="inner"/>
          <c:xMode val="edge"/>
          <c:yMode val="edge"/>
          <c:x val="0.26857889275468538"/>
          <c:y val="0.1771098707598259"/>
          <c:w val="0.53146245091456557"/>
          <c:h val="0.59636732117345981"/>
        </c:manualLayout>
      </c:layout>
      <c:scatterChart>
        <c:scatterStyle val="lineMarker"/>
        <c:ser>
          <c:idx val="0"/>
          <c:order val="0"/>
          <c:tx>
            <c:strRef>
              <c:f>'G&amp;S'!$AJ$4</c:f>
              <c:strCache>
                <c:ptCount val="1"/>
                <c:pt idx="0">
                  <c:v>Discreet</c:v>
                </c:pt>
              </c:strCache>
            </c:strRef>
          </c:tx>
          <c:marker>
            <c:symbol val="none"/>
          </c:marker>
          <c:xVal>
            <c:numRef>
              <c:f>'G&amp;S'!$AI$5:$AI$12</c:f>
              <c:numCache>
                <c:formatCode>0.00</c:formatCode>
                <c:ptCount val="8"/>
                <c:pt idx="0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2.5</c:v>
                </c:pt>
                <c:pt idx="4">
                  <c:v>2.5</c:v>
                </c:pt>
                <c:pt idx="5">
                  <c:v>3.75</c:v>
                </c:pt>
                <c:pt idx="6">
                  <c:v>3.75</c:v>
                </c:pt>
                <c:pt idx="7">
                  <c:v>5</c:v>
                </c:pt>
              </c:numCache>
            </c:numRef>
          </c:xVal>
          <c:yVal>
            <c:numRef>
              <c:f>'G&amp;S'!$AJ$5:$AJ$12</c:f>
              <c:numCache>
                <c:formatCode>0.0000</c:formatCode>
                <c:ptCount val="8"/>
                <c:pt idx="0">
                  <c:v>1.25</c:v>
                </c:pt>
                <c:pt idx="1">
                  <c:v>1.25</c:v>
                </c:pt>
                <c:pt idx="2">
                  <c:v>2.5</c:v>
                </c:pt>
                <c:pt idx="3">
                  <c:v>2.5</c:v>
                </c:pt>
                <c:pt idx="4">
                  <c:v>3.75</c:v>
                </c:pt>
                <c:pt idx="5">
                  <c:v>3.75</c:v>
                </c:pt>
                <c:pt idx="6">
                  <c:v>5</c:v>
                </c:pt>
                <c:pt idx="7">
                  <c:v>5</c:v>
                </c:pt>
              </c:numCache>
            </c:numRef>
          </c:yVal>
        </c:ser>
        <c:axId val="115506176"/>
        <c:axId val="115582080"/>
      </c:scatterChart>
      <c:valAx>
        <c:axId val="115506176"/>
        <c:scaling>
          <c:orientation val="minMax"/>
          <c:max val="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ANALOOG  (Volt)</a:t>
                </a:r>
              </a:p>
            </c:rich>
          </c:tx>
        </c:title>
        <c:numFmt formatCode="0.00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15582080"/>
        <c:crosses val="autoZero"/>
        <c:crossBetween val="midCat"/>
        <c:majorUnit val="1.25"/>
      </c:valAx>
      <c:valAx>
        <c:axId val="115582080"/>
        <c:scaling>
          <c:orientation val="minMax"/>
          <c:max val="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nl-NL" sz="1050"/>
                  <a:t>DISCREET</a:t>
                </a:r>
              </a:p>
              <a:p>
                <a:pPr>
                  <a:defRPr sz="1050"/>
                </a:pPr>
                <a:r>
                  <a:rPr lang="nl-NL" sz="1050"/>
                  <a:t>Stap#    Binaire Code</a:t>
                </a:r>
              </a:p>
            </c:rich>
          </c:tx>
          <c:layout>
            <c:manualLayout>
              <c:xMode val="edge"/>
              <c:yMode val="edge"/>
              <c:x val="1.0335917312661499E-2"/>
              <c:y val="8.8785009468753243E-2"/>
            </c:manualLayout>
          </c:layout>
        </c:title>
        <c:numFmt formatCode="0.0000" sourceLinked="1"/>
        <c:majorTickMark val="none"/>
        <c:tickLblPos val="none"/>
        <c:crossAx val="115506176"/>
        <c:crosses val="autoZero"/>
        <c:crossBetween val="midCat"/>
        <c:majorUnit val="1.25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emf"/><Relationship Id="rId7" Type="http://schemas.openxmlformats.org/officeDocument/2006/relationships/image" Target="../media/image9.png"/><Relationship Id="rId2" Type="http://schemas.openxmlformats.org/officeDocument/2006/relationships/image" Target="../media/image4.emf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emf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38</xdr:row>
      <xdr:rowOff>104775</xdr:rowOff>
    </xdr:from>
    <xdr:to>
      <xdr:col>6</xdr:col>
      <xdr:colOff>9525</xdr:colOff>
      <xdr:row>42</xdr:row>
      <xdr:rowOff>123825</xdr:rowOff>
    </xdr:to>
    <xdr:sp macro="" textlink="">
      <xdr:nvSpPr>
        <xdr:cNvPr id="53" name="Rechthoek 52"/>
        <xdr:cNvSpPr/>
      </xdr:nvSpPr>
      <xdr:spPr>
        <a:xfrm>
          <a:off x="4905375" y="4486275"/>
          <a:ext cx="12001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28575</xdr:colOff>
      <xdr:row>40</xdr:row>
      <xdr:rowOff>95250</xdr:rowOff>
    </xdr:from>
    <xdr:to>
      <xdr:col>6</xdr:col>
      <xdr:colOff>476250</xdr:colOff>
      <xdr:row>40</xdr:row>
      <xdr:rowOff>95251</xdr:rowOff>
    </xdr:to>
    <xdr:cxnSp macro="">
      <xdr:nvCxnSpPr>
        <xdr:cNvPr id="54" name="Rechte verbindingslijn met pijl 53"/>
        <xdr:cNvCxnSpPr/>
      </xdr:nvCxnSpPr>
      <xdr:spPr>
        <a:xfrm flipV="1">
          <a:off x="3686175" y="857250"/>
          <a:ext cx="447675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40</xdr:row>
      <xdr:rowOff>85725</xdr:rowOff>
    </xdr:from>
    <xdr:to>
      <xdr:col>4</xdr:col>
      <xdr:colOff>28575</xdr:colOff>
      <xdr:row>40</xdr:row>
      <xdr:rowOff>95250</xdr:rowOff>
    </xdr:to>
    <xdr:cxnSp macro="">
      <xdr:nvCxnSpPr>
        <xdr:cNvPr id="55" name="Rechte verbindingslijn met pijl 54"/>
        <xdr:cNvCxnSpPr/>
      </xdr:nvCxnSpPr>
      <xdr:spPr>
        <a:xfrm>
          <a:off x="1905000" y="847725"/>
          <a:ext cx="561975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50</xdr:row>
      <xdr:rowOff>0</xdr:rowOff>
    </xdr:from>
    <xdr:to>
      <xdr:col>6</xdr:col>
      <xdr:colOff>9525</xdr:colOff>
      <xdr:row>58</xdr:row>
      <xdr:rowOff>19050</xdr:rowOff>
    </xdr:to>
    <xdr:sp macro="" textlink="">
      <xdr:nvSpPr>
        <xdr:cNvPr id="59" name="Rechthoek 58"/>
        <xdr:cNvSpPr/>
      </xdr:nvSpPr>
      <xdr:spPr>
        <a:xfrm>
          <a:off x="2466975" y="2095500"/>
          <a:ext cx="12001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28575</xdr:colOff>
      <xdr:row>53</xdr:row>
      <xdr:rowOff>180975</xdr:rowOff>
    </xdr:from>
    <xdr:to>
      <xdr:col>6</xdr:col>
      <xdr:colOff>495300</xdr:colOff>
      <xdr:row>53</xdr:row>
      <xdr:rowOff>180977</xdr:rowOff>
    </xdr:to>
    <xdr:cxnSp macro="">
      <xdr:nvCxnSpPr>
        <xdr:cNvPr id="60" name="Rechte verbindingslijn met pijl 59"/>
        <xdr:cNvCxnSpPr/>
      </xdr:nvCxnSpPr>
      <xdr:spPr>
        <a:xfrm flipV="1">
          <a:off x="3686175" y="6715125"/>
          <a:ext cx="466725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171449</xdr:colOff>
      <xdr:row>54</xdr:row>
      <xdr:rowOff>0</xdr:rowOff>
    </xdr:from>
    <xdr:to>
      <xdr:col>4</xdr:col>
      <xdr:colOff>28575</xdr:colOff>
      <xdr:row>54</xdr:row>
      <xdr:rowOff>1588</xdr:rowOff>
    </xdr:to>
    <xdr:cxnSp macro="">
      <xdr:nvCxnSpPr>
        <xdr:cNvPr id="61" name="Rechte verbindingslijn met pijl 60"/>
        <xdr:cNvCxnSpPr/>
      </xdr:nvCxnSpPr>
      <xdr:spPr>
        <a:xfrm>
          <a:off x="2000249" y="6724650"/>
          <a:ext cx="466726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123824</xdr:colOff>
      <xdr:row>50</xdr:row>
      <xdr:rowOff>0</xdr:rowOff>
    </xdr:from>
    <xdr:to>
      <xdr:col>3</xdr:col>
      <xdr:colOff>171449</xdr:colOff>
      <xdr:row>58</xdr:row>
      <xdr:rowOff>19050</xdr:rowOff>
    </xdr:to>
    <xdr:sp macro="" textlink="">
      <xdr:nvSpPr>
        <xdr:cNvPr id="68" name="Rechthoek 67"/>
        <xdr:cNvSpPr/>
      </xdr:nvSpPr>
      <xdr:spPr>
        <a:xfrm>
          <a:off x="733424" y="5724525"/>
          <a:ext cx="1266825" cy="1104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485775</xdr:colOff>
      <xdr:row>50</xdr:row>
      <xdr:rowOff>9525</xdr:rowOff>
    </xdr:from>
    <xdr:to>
      <xdr:col>8</xdr:col>
      <xdr:colOff>466725</xdr:colOff>
      <xdr:row>58</xdr:row>
      <xdr:rowOff>28575</xdr:rowOff>
    </xdr:to>
    <xdr:sp macro="" textlink="">
      <xdr:nvSpPr>
        <xdr:cNvPr id="69" name="Rechthoek 68"/>
        <xdr:cNvSpPr/>
      </xdr:nvSpPr>
      <xdr:spPr>
        <a:xfrm>
          <a:off x="4143375" y="2105025"/>
          <a:ext cx="12001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0</xdr:col>
      <xdr:colOff>581026</xdr:colOff>
      <xdr:row>61</xdr:row>
      <xdr:rowOff>161925</xdr:rowOff>
    </xdr:from>
    <xdr:to>
      <xdr:col>9</xdr:col>
      <xdr:colOff>19654</xdr:colOff>
      <xdr:row>84</xdr:row>
      <xdr:rowOff>9525</xdr:rowOff>
    </xdr:to>
    <xdr:pic>
      <xdr:nvPicPr>
        <xdr:cNvPr id="72" name="Picture 1" descr="http://www.sools.nl/images/sysbord/screenshot_sysbord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6" y="3990975"/>
          <a:ext cx="4925028" cy="4229100"/>
        </a:xfrm>
        <a:prstGeom prst="rect">
          <a:avLst/>
        </a:prstGeom>
        <a:noFill/>
      </xdr:spPr>
    </xdr:pic>
    <xdr:clientData/>
  </xdr:twoCellAnchor>
  <xdr:oneCellAnchor>
    <xdr:from>
      <xdr:col>0</xdr:col>
      <xdr:colOff>590551</xdr:colOff>
      <xdr:row>61</xdr:row>
      <xdr:rowOff>180975</xdr:rowOff>
    </xdr:from>
    <xdr:ext cx="4876800" cy="264560"/>
    <xdr:sp macro="" textlink="">
      <xdr:nvSpPr>
        <xdr:cNvPr id="73" name="Tekstvak 72"/>
        <xdr:cNvSpPr txBox="1"/>
      </xdr:nvSpPr>
      <xdr:spPr>
        <a:xfrm>
          <a:off x="590551" y="4010025"/>
          <a:ext cx="4876800" cy="264560"/>
        </a:xfrm>
        <a:prstGeom prst="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/>
            <a:t>           INVOER                                 VERWERKING</a:t>
          </a:r>
          <a:r>
            <a:rPr lang="nl-NL" sz="1100" b="1" baseline="0"/>
            <a:t>                                       UITVOER                        </a:t>
          </a:r>
          <a:endParaRPr lang="nl-NL" sz="1100" b="1"/>
        </a:p>
      </xdr:txBody>
    </xdr:sp>
    <xdr:clientData/>
  </xdr:oneCellAnchor>
  <xdr:oneCellAnchor>
    <xdr:from>
      <xdr:col>1</xdr:col>
      <xdr:colOff>1</xdr:colOff>
      <xdr:row>61</xdr:row>
      <xdr:rowOff>180976</xdr:rowOff>
    </xdr:from>
    <xdr:ext cx="1295399" cy="4171950"/>
    <xdr:sp macro="" textlink="">
      <xdr:nvSpPr>
        <xdr:cNvPr id="74" name="Tekstvak 73"/>
        <xdr:cNvSpPr txBox="1"/>
      </xdr:nvSpPr>
      <xdr:spPr>
        <a:xfrm>
          <a:off x="609601" y="7820026"/>
          <a:ext cx="1295399" cy="4171950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1100" b="1"/>
        </a:p>
      </xdr:txBody>
    </xdr:sp>
    <xdr:clientData/>
  </xdr:oneCellAnchor>
  <xdr:oneCellAnchor>
    <xdr:from>
      <xdr:col>6</xdr:col>
      <xdr:colOff>514351</xdr:colOff>
      <xdr:row>61</xdr:row>
      <xdr:rowOff>180975</xdr:rowOff>
    </xdr:from>
    <xdr:ext cx="1295399" cy="4181475"/>
    <xdr:sp macro="" textlink="">
      <xdr:nvSpPr>
        <xdr:cNvPr id="75" name="Tekstvak 74"/>
        <xdr:cNvSpPr txBox="1"/>
      </xdr:nvSpPr>
      <xdr:spPr>
        <a:xfrm>
          <a:off x="4171951" y="7820025"/>
          <a:ext cx="1295399" cy="4181475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1100" b="1"/>
        </a:p>
      </xdr:txBody>
    </xdr:sp>
    <xdr:clientData/>
  </xdr:oneCellAnchor>
  <xdr:twoCellAnchor>
    <xdr:from>
      <xdr:col>1</xdr:col>
      <xdr:colOff>152400</xdr:colOff>
      <xdr:row>64</xdr:row>
      <xdr:rowOff>9525</xdr:rowOff>
    </xdr:from>
    <xdr:to>
      <xdr:col>1</xdr:col>
      <xdr:colOff>342900</xdr:colOff>
      <xdr:row>64</xdr:row>
      <xdr:rowOff>180975</xdr:rowOff>
    </xdr:to>
    <xdr:sp macro="" textlink="">
      <xdr:nvSpPr>
        <xdr:cNvPr id="31" name="Ovaal 30"/>
        <xdr:cNvSpPr/>
      </xdr:nvSpPr>
      <xdr:spPr>
        <a:xfrm>
          <a:off x="762000" y="7972425"/>
          <a:ext cx="190500" cy="1714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152400</xdr:colOff>
      <xdr:row>65</xdr:row>
      <xdr:rowOff>85725</xdr:rowOff>
    </xdr:from>
    <xdr:to>
      <xdr:col>1</xdr:col>
      <xdr:colOff>342900</xdr:colOff>
      <xdr:row>66</xdr:row>
      <xdr:rowOff>66675</xdr:rowOff>
    </xdr:to>
    <xdr:sp macro="" textlink="">
      <xdr:nvSpPr>
        <xdr:cNvPr id="32" name="Ovaal 31"/>
        <xdr:cNvSpPr/>
      </xdr:nvSpPr>
      <xdr:spPr>
        <a:xfrm>
          <a:off x="762000" y="8239125"/>
          <a:ext cx="190500" cy="17145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457200</xdr:colOff>
      <xdr:row>64</xdr:row>
      <xdr:rowOff>142875</xdr:rowOff>
    </xdr:from>
    <xdr:to>
      <xdr:col>2</xdr:col>
      <xdr:colOff>38100</xdr:colOff>
      <xdr:row>65</xdr:row>
      <xdr:rowOff>123825</xdr:rowOff>
    </xdr:to>
    <xdr:sp macro="" textlink="">
      <xdr:nvSpPr>
        <xdr:cNvPr id="35" name="Ovaal 34"/>
        <xdr:cNvSpPr/>
      </xdr:nvSpPr>
      <xdr:spPr>
        <a:xfrm>
          <a:off x="1066800" y="8105775"/>
          <a:ext cx="190500" cy="171450"/>
        </a:xfrm>
        <a:prstGeom prst="ellipse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152400</xdr:colOff>
      <xdr:row>67</xdr:row>
      <xdr:rowOff>66675</xdr:rowOff>
    </xdr:from>
    <xdr:to>
      <xdr:col>1</xdr:col>
      <xdr:colOff>342900</xdr:colOff>
      <xdr:row>68</xdr:row>
      <xdr:rowOff>47625</xdr:rowOff>
    </xdr:to>
    <xdr:sp macro="" textlink="">
      <xdr:nvSpPr>
        <xdr:cNvPr id="36" name="Ovaal 35"/>
        <xdr:cNvSpPr/>
      </xdr:nvSpPr>
      <xdr:spPr>
        <a:xfrm>
          <a:off x="762000" y="8601075"/>
          <a:ext cx="190500" cy="1714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152400</xdr:colOff>
      <xdr:row>68</xdr:row>
      <xdr:rowOff>142875</xdr:rowOff>
    </xdr:from>
    <xdr:to>
      <xdr:col>1</xdr:col>
      <xdr:colOff>342900</xdr:colOff>
      <xdr:row>69</xdr:row>
      <xdr:rowOff>123825</xdr:rowOff>
    </xdr:to>
    <xdr:sp macro="" textlink="">
      <xdr:nvSpPr>
        <xdr:cNvPr id="37" name="Ovaal 36"/>
        <xdr:cNvSpPr/>
      </xdr:nvSpPr>
      <xdr:spPr>
        <a:xfrm>
          <a:off x="762000" y="8867775"/>
          <a:ext cx="190500" cy="17145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457200</xdr:colOff>
      <xdr:row>68</xdr:row>
      <xdr:rowOff>9525</xdr:rowOff>
    </xdr:from>
    <xdr:to>
      <xdr:col>2</xdr:col>
      <xdr:colOff>38100</xdr:colOff>
      <xdr:row>68</xdr:row>
      <xdr:rowOff>180975</xdr:rowOff>
    </xdr:to>
    <xdr:sp macro="" textlink="">
      <xdr:nvSpPr>
        <xdr:cNvPr id="38" name="Ovaal 37"/>
        <xdr:cNvSpPr/>
      </xdr:nvSpPr>
      <xdr:spPr>
        <a:xfrm>
          <a:off x="1066800" y="8734425"/>
          <a:ext cx="190500" cy="171450"/>
        </a:xfrm>
        <a:prstGeom prst="ellipse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285749</xdr:colOff>
      <xdr:row>54</xdr:row>
      <xdr:rowOff>0</xdr:rowOff>
    </xdr:from>
    <xdr:to>
      <xdr:col>1</xdr:col>
      <xdr:colOff>142875</xdr:colOff>
      <xdr:row>54</xdr:row>
      <xdr:rowOff>1588</xdr:rowOff>
    </xdr:to>
    <xdr:cxnSp macro="">
      <xdr:nvCxnSpPr>
        <xdr:cNvPr id="40" name="Rechte verbindingslijn met pijl 39"/>
        <xdr:cNvCxnSpPr/>
      </xdr:nvCxnSpPr>
      <xdr:spPr>
        <a:xfrm>
          <a:off x="285749" y="6724650"/>
          <a:ext cx="466726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476249</xdr:colOff>
      <xdr:row>54</xdr:row>
      <xdr:rowOff>19050</xdr:rowOff>
    </xdr:from>
    <xdr:to>
      <xdr:col>9</xdr:col>
      <xdr:colOff>333375</xdr:colOff>
      <xdr:row>54</xdr:row>
      <xdr:rowOff>20638</xdr:rowOff>
    </xdr:to>
    <xdr:cxnSp macro="">
      <xdr:nvCxnSpPr>
        <xdr:cNvPr id="41" name="Rechte verbindingslijn met pijl 40"/>
        <xdr:cNvCxnSpPr/>
      </xdr:nvCxnSpPr>
      <xdr:spPr>
        <a:xfrm>
          <a:off x="5353049" y="6743700"/>
          <a:ext cx="466726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85725</xdr:rowOff>
    </xdr:from>
    <xdr:to>
      <xdr:col>8</xdr:col>
      <xdr:colOff>580664</xdr:colOff>
      <xdr:row>52</xdr:row>
      <xdr:rowOff>9525</xdr:rowOff>
    </xdr:to>
    <xdr:pic>
      <xdr:nvPicPr>
        <xdr:cNvPr id="1025" name="Picture 1" descr="http://www.sools.nl/images/sysbord/screenshot_sysbord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5750"/>
          <a:ext cx="5457464" cy="46863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28575</xdr:colOff>
      <xdr:row>54</xdr:row>
      <xdr:rowOff>114300</xdr:rowOff>
    </xdr:from>
    <xdr:to>
      <xdr:col>7</xdr:col>
      <xdr:colOff>219075</xdr:colOff>
      <xdr:row>54</xdr:row>
      <xdr:rowOff>115888</xdr:rowOff>
    </xdr:to>
    <xdr:cxnSp macro="">
      <xdr:nvCxnSpPr>
        <xdr:cNvPr id="4" name="Rechte verbindingslijn met pijl 3"/>
        <xdr:cNvCxnSpPr/>
      </xdr:nvCxnSpPr>
      <xdr:spPr>
        <a:xfrm rot="10800000">
          <a:off x="4295775" y="1135380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56</xdr:row>
      <xdr:rowOff>104775</xdr:rowOff>
    </xdr:from>
    <xdr:to>
      <xdr:col>7</xdr:col>
      <xdr:colOff>219075</xdr:colOff>
      <xdr:row>56</xdr:row>
      <xdr:rowOff>106363</xdr:rowOff>
    </xdr:to>
    <xdr:cxnSp macro="">
      <xdr:nvCxnSpPr>
        <xdr:cNvPr id="6" name="Rechte verbindingslijn met pijl 5"/>
        <xdr:cNvCxnSpPr/>
      </xdr:nvCxnSpPr>
      <xdr:spPr>
        <a:xfrm rot="10800000">
          <a:off x="4295775" y="1172527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55</xdr:row>
      <xdr:rowOff>104775</xdr:rowOff>
    </xdr:from>
    <xdr:to>
      <xdr:col>7</xdr:col>
      <xdr:colOff>219075</xdr:colOff>
      <xdr:row>55</xdr:row>
      <xdr:rowOff>106363</xdr:rowOff>
    </xdr:to>
    <xdr:cxnSp macro="">
      <xdr:nvCxnSpPr>
        <xdr:cNvPr id="9" name="Rechte verbindingslijn met pijl 8"/>
        <xdr:cNvCxnSpPr/>
      </xdr:nvCxnSpPr>
      <xdr:spPr>
        <a:xfrm rot="10800000">
          <a:off x="4295775" y="1153477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29</xdr:row>
      <xdr:rowOff>114300</xdr:rowOff>
    </xdr:from>
    <xdr:to>
      <xdr:col>11</xdr:col>
      <xdr:colOff>200025</xdr:colOff>
      <xdr:row>29</xdr:row>
      <xdr:rowOff>115888</xdr:rowOff>
    </xdr:to>
    <xdr:cxnSp macro="">
      <xdr:nvCxnSpPr>
        <xdr:cNvPr id="2" name="Rechte verbindingslijn met pijl 1"/>
        <xdr:cNvCxnSpPr/>
      </xdr:nvCxnSpPr>
      <xdr:spPr>
        <a:xfrm rot="10800000">
          <a:off x="6715125" y="87630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31</xdr:row>
      <xdr:rowOff>104775</xdr:rowOff>
    </xdr:from>
    <xdr:to>
      <xdr:col>11</xdr:col>
      <xdr:colOff>200025</xdr:colOff>
      <xdr:row>31</xdr:row>
      <xdr:rowOff>106363</xdr:rowOff>
    </xdr:to>
    <xdr:cxnSp macro="">
      <xdr:nvCxnSpPr>
        <xdr:cNvPr id="3" name="Rechte verbindingslijn met pijl 2"/>
        <xdr:cNvCxnSpPr/>
      </xdr:nvCxnSpPr>
      <xdr:spPr>
        <a:xfrm rot="10800000">
          <a:off x="6715125" y="124777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30</xdr:row>
      <xdr:rowOff>104775</xdr:rowOff>
    </xdr:from>
    <xdr:to>
      <xdr:col>11</xdr:col>
      <xdr:colOff>200025</xdr:colOff>
      <xdr:row>30</xdr:row>
      <xdr:rowOff>106363</xdr:rowOff>
    </xdr:to>
    <xdr:cxnSp macro="">
      <xdr:nvCxnSpPr>
        <xdr:cNvPr id="5" name="Rechte verbindingslijn met pijl 4"/>
        <xdr:cNvCxnSpPr/>
      </xdr:nvCxnSpPr>
      <xdr:spPr>
        <a:xfrm rot="10800000">
          <a:off x="6715125" y="105727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32</xdr:row>
      <xdr:rowOff>104775</xdr:rowOff>
    </xdr:from>
    <xdr:to>
      <xdr:col>11</xdr:col>
      <xdr:colOff>200025</xdr:colOff>
      <xdr:row>32</xdr:row>
      <xdr:rowOff>106363</xdr:rowOff>
    </xdr:to>
    <xdr:cxnSp macro="">
      <xdr:nvCxnSpPr>
        <xdr:cNvPr id="6" name="Rechte verbindingslijn met pijl 5"/>
        <xdr:cNvCxnSpPr/>
      </xdr:nvCxnSpPr>
      <xdr:spPr>
        <a:xfrm rot="10800000">
          <a:off x="6715125" y="1438275"/>
          <a:ext cx="190500" cy="1588"/>
        </a:xfrm>
        <a:prstGeom prst="straightConnector1">
          <a:avLst/>
        </a:prstGeom>
        <a:ln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28574</xdr:colOff>
      <xdr:row>6</xdr:row>
      <xdr:rowOff>66675</xdr:rowOff>
    </xdr:from>
    <xdr:to>
      <xdr:col>16</xdr:col>
      <xdr:colOff>76199</xdr:colOff>
      <xdr:row>22</xdr:row>
      <xdr:rowOff>28575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457199</xdr:colOff>
      <xdr:row>16</xdr:row>
      <xdr:rowOff>38100</xdr:rowOff>
    </xdr:from>
    <xdr:to>
      <xdr:col>10</xdr:col>
      <xdr:colOff>28574</xdr:colOff>
      <xdr:row>18</xdr:row>
      <xdr:rowOff>95250</xdr:rowOff>
    </xdr:to>
    <xdr:sp macro="" textlink="">
      <xdr:nvSpPr>
        <xdr:cNvPr id="13" name="Rechthoek 12"/>
        <xdr:cNvSpPr/>
      </xdr:nvSpPr>
      <xdr:spPr>
        <a:xfrm>
          <a:off x="5333999" y="3086100"/>
          <a:ext cx="790575" cy="438150"/>
        </a:xfrm>
        <a:prstGeom prst="rect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12</xdr:col>
      <xdr:colOff>476250</xdr:colOff>
      <xdr:row>9</xdr:row>
      <xdr:rowOff>28575</xdr:rowOff>
    </xdr:from>
    <xdr:to>
      <xdr:col>14</xdr:col>
      <xdr:colOff>57150</xdr:colOff>
      <xdr:row>11</xdr:row>
      <xdr:rowOff>85725</xdr:rowOff>
    </xdr:to>
    <xdr:sp macro="" textlink="">
      <xdr:nvSpPr>
        <xdr:cNvPr id="14" name="Rechthoek 13"/>
        <xdr:cNvSpPr/>
      </xdr:nvSpPr>
      <xdr:spPr>
        <a:xfrm>
          <a:off x="7791450" y="1743075"/>
          <a:ext cx="800100" cy="438150"/>
        </a:xfrm>
        <a:prstGeom prst="rect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11</xdr:col>
      <xdr:colOff>266700</xdr:colOff>
      <xdr:row>11</xdr:row>
      <xdr:rowOff>95250</xdr:rowOff>
    </xdr:from>
    <xdr:to>
      <xdr:col>12</xdr:col>
      <xdr:colOff>457200</xdr:colOff>
      <xdr:row>13</xdr:row>
      <xdr:rowOff>152400</xdr:rowOff>
    </xdr:to>
    <xdr:sp macro="" textlink="">
      <xdr:nvSpPr>
        <xdr:cNvPr id="15" name="Rechthoek 14"/>
        <xdr:cNvSpPr/>
      </xdr:nvSpPr>
      <xdr:spPr>
        <a:xfrm>
          <a:off x="6972300" y="2190750"/>
          <a:ext cx="800100" cy="438150"/>
        </a:xfrm>
        <a:prstGeom prst="rect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10</xdr:col>
      <xdr:colOff>47625</xdr:colOff>
      <xdr:row>13</xdr:row>
      <xdr:rowOff>161925</xdr:rowOff>
    </xdr:from>
    <xdr:to>
      <xdr:col>11</xdr:col>
      <xdr:colOff>257175</xdr:colOff>
      <xdr:row>16</xdr:row>
      <xdr:rowOff>28575</xdr:rowOff>
    </xdr:to>
    <xdr:sp macro="" textlink="">
      <xdr:nvSpPr>
        <xdr:cNvPr id="16" name="Rechthoek 15"/>
        <xdr:cNvSpPr/>
      </xdr:nvSpPr>
      <xdr:spPr>
        <a:xfrm>
          <a:off x="6143625" y="2638425"/>
          <a:ext cx="819150" cy="438150"/>
        </a:xfrm>
        <a:prstGeom prst="rect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13</xdr:col>
      <xdr:colOff>600075</xdr:colOff>
      <xdr:row>9</xdr:row>
      <xdr:rowOff>104775</xdr:rowOff>
    </xdr:from>
    <xdr:ext cx="656462" cy="264560"/>
    <xdr:sp macro="" textlink="">
      <xdr:nvSpPr>
        <xdr:cNvPr id="17" name="Tekstvak 16"/>
        <xdr:cNvSpPr txBox="1"/>
      </xdr:nvSpPr>
      <xdr:spPr>
        <a:xfrm>
          <a:off x="4867275" y="1819275"/>
          <a:ext cx="656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Boven 3</a:t>
          </a:r>
        </a:p>
      </xdr:txBody>
    </xdr:sp>
    <xdr:clientData/>
  </xdr:oneCellAnchor>
  <xdr:oneCellAnchor>
    <xdr:from>
      <xdr:col>12</xdr:col>
      <xdr:colOff>400050</xdr:colOff>
      <xdr:row>11</xdr:row>
      <xdr:rowOff>180975</xdr:rowOff>
    </xdr:from>
    <xdr:ext cx="656462" cy="264560"/>
    <xdr:sp macro="" textlink="">
      <xdr:nvSpPr>
        <xdr:cNvPr id="18" name="Tekstvak 17"/>
        <xdr:cNvSpPr txBox="1"/>
      </xdr:nvSpPr>
      <xdr:spPr>
        <a:xfrm>
          <a:off x="4057650" y="2276475"/>
          <a:ext cx="656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Boven 2</a:t>
          </a:r>
        </a:p>
      </xdr:txBody>
    </xdr:sp>
    <xdr:clientData/>
  </xdr:oneCellAnchor>
  <xdr:oneCellAnchor>
    <xdr:from>
      <xdr:col>11</xdr:col>
      <xdr:colOff>190500</xdr:colOff>
      <xdr:row>14</xdr:row>
      <xdr:rowOff>66675</xdr:rowOff>
    </xdr:from>
    <xdr:ext cx="656462" cy="264560"/>
    <xdr:sp macro="" textlink="">
      <xdr:nvSpPr>
        <xdr:cNvPr id="19" name="Tekstvak 18"/>
        <xdr:cNvSpPr txBox="1"/>
      </xdr:nvSpPr>
      <xdr:spPr>
        <a:xfrm>
          <a:off x="3238500" y="2733675"/>
          <a:ext cx="656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Boven 1</a:t>
          </a:r>
        </a:p>
      </xdr:txBody>
    </xdr:sp>
    <xdr:clientData/>
  </xdr:oneCellAnchor>
  <xdr:oneCellAnchor>
    <xdr:from>
      <xdr:col>9</xdr:col>
      <xdr:colOff>581025</xdr:colOff>
      <xdr:row>16</xdr:row>
      <xdr:rowOff>123825</xdr:rowOff>
    </xdr:from>
    <xdr:ext cx="656462" cy="264560"/>
    <xdr:sp macro="" textlink="">
      <xdr:nvSpPr>
        <xdr:cNvPr id="20" name="Tekstvak 19"/>
        <xdr:cNvSpPr txBox="1"/>
      </xdr:nvSpPr>
      <xdr:spPr>
        <a:xfrm>
          <a:off x="2409825" y="3171825"/>
          <a:ext cx="6564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Boven 0</a:t>
          </a:r>
        </a:p>
      </xdr:txBody>
    </xdr:sp>
    <xdr:clientData/>
  </xdr:oneCellAnchor>
  <xdr:oneCellAnchor>
    <xdr:from>
      <xdr:col>15</xdr:col>
      <xdr:colOff>590550</xdr:colOff>
      <xdr:row>12</xdr:row>
      <xdr:rowOff>9525</xdr:rowOff>
    </xdr:from>
    <xdr:ext cx="184731" cy="264560"/>
    <xdr:sp macro="" textlink="">
      <xdr:nvSpPr>
        <xdr:cNvPr id="21" name="Tekstvak 20"/>
        <xdr:cNvSpPr txBox="1"/>
      </xdr:nvSpPr>
      <xdr:spPr>
        <a:xfrm>
          <a:off x="6076950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11</xdr:col>
      <xdr:colOff>476250</xdr:colOff>
      <xdr:row>9</xdr:row>
      <xdr:rowOff>66675</xdr:rowOff>
    </xdr:from>
    <xdr:ext cx="656077" cy="264560"/>
    <xdr:sp macro="" textlink="">
      <xdr:nvSpPr>
        <xdr:cNvPr id="22" name="Tekstvak 21"/>
        <xdr:cNvSpPr txBox="1"/>
      </xdr:nvSpPr>
      <xdr:spPr>
        <a:xfrm>
          <a:off x="3524250" y="1781175"/>
          <a:ext cx="6560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Onder 3</a:t>
          </a:r>
        </a:p>
      </xdr:txBody>
    </xdr:sp>
    <xdr:clientData/>
  </xdr:oneCellAnchor>
  <xdr:oneCellAnchor>
    <xdr:from>
      <xdr:col>10</xdr:col>
      <xdr:colOff>228600</xdr:colOff>
      <xdr:row>11</xdr:row>
      <xdr:rowOff>142875</xdr:rowOff>
    </xdr:from>
    <xdr:ext cx="687945" cy="264560"/>
    <xdr:sp macro="" textlink="">
      <xdr:nvSpPr>
        <xdr:cNvPr id="23" name="Tekstvak 22"/>
        <xdr:cNvSpPr txBox="1"/>
      </xdr:nvSpPr>
      <xdr:spPr>
        <a:xfrm>
          <a:off x="2667000" y="2238375"/>
          <a:ext cx="6879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Onder  2</a:t>
          </a:r>
        </a:p>
      </xdr:txBody>
    </xdr:sp>
    <xdr:clientData/>
  </xdr:oneCellAnchor>
  <xdr:oneCellAnchor>
    <xdr:from>
      <xdr:col>9</xdr:col>
      <xdr:colOff>66675</xdr:colOff>
      <xdr:row>14</xdr:row>
      <xdr:rowOff>19050</xdr:rowOff>
    </xdr:from>
    <xdr:ext cx="656077" cy="264560"/>
    <xdr:sp macro="" textlink="">
      <xdr:nvSpPr>
        <xdr:cNvPr id="24" name="Tekstvak 23"/>
        <xdr:cNvSpPr txBox="1"/>
      </xdr:nvSpPr>
      <xdr:spPr>
        <a:xfrm>
          <a:off x="1895475" y="2686050"/>
          <a:ext cx="6560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Onder 1</a:t>
          </a:r>
        </a:p>
      </xdr:txBody>
    </xdr:sp>
    <xdr:clientData/>
  </xdr:oneCellAnchor>
  <xdr:oneCellAnchor>
    <xdr:from>
      <xdr:col>7</xdr:col>
      <xdr:colOff>485775</xdr:colOff>
      <xdr:row>16</xdr:row>
      <xdr:rowOff>57150</xdr:rowOff>
    </xdr:from>
    <xdr:ext cx="656077" cy="264560"/>
    <xdr:sp macro="" textlink="">
      <xdr:nvSpPr>
        <xdr:cNvPr id="25" name="Tekstvak 24"/>
        <xdr:cNvSpPr txBox="1"/>
      </xdr:nvSpPr>
      <xdr:spPr>
        <a:xfrm>
          <a:off x="1095375" y="3105150"/>
          <a:ext cx="6560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Onder 0</a:t>
          </a:r>
        </a:p>
      </xdr:txBody>
    </xdr:sp>
    <xdr:clientData/>
  </xdr:oneCellAnchor>
  <xdr:twoCellAnchor>
    <xdr:from>
      <xdr:col>8</xdr:col>
      <xdr:colOff>476250</xdr:colOff>
      <xdr:row>21</xdr:row>
      <xdr:rowOff>47625</xdr:rowOff>
    </xdr:from>
    <xdr:to>
      <xdr:col>10</xdr:col>
      <xdr:colOff>19050</xdr:colOff>
      <xdr:row>21</xdr:row>
      <xdr:rowOff>49213</xdr:rowOff>
    </xdr:to>
    <xdr:cxnSp macro="">
      <xdr:nvCxnSpPr>
        <xdr:cNvPr id="27" name="Rechte verbindingslijn met pijl 26"/>
        <xdr:cNvCxnSpPr/>
      </xdr:nvCxnSpPr>
      <xdr:spPr>
        <a:xfrm>
          <a:off x="5353050" y="4048125"/>
          <a:ext cx="762000" cy="1588"/>
        </a:xfrm>
        <a:prstGeom prst="straightConnector1">
          <a:avLst/>
        </a:prstGeom>
        <a:ln>
          <a:solidFill>
            <a:srgbClr val="FF00FF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457200</xdr:colOff>
      <xdr:row>20</xdr:row>
      <xdr:rowOff>9525</xdr:rowOff>
    </xdr:from>
    <xdr:ext cx="822982" cy="264560"/>
    <xdr:sp macro="" textlink="">
      <xdr:nvSpPr>
        <xdr:cNvPr id="28" name="Tekstvak 27"/>
        <xdr:cNvSpPr txBox="1"/>
      </xdr:nvSpPr>
      <xdr:spPr>
        <a:xfrm>
          <a:off x="5334000" y="3819525"/>
          <a:ext cx="8229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FF"/>
              </a:solidFill>
            </a:rPr>
            <a:t>RESOLUTIE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0.02636</cdr:x>
      <cdr:y>0.20253</cdr:y>
    </cdr:from>
    <cdr:to>
      <cdr:x>0.17519</cdr:x>
      <cdr:y>0.31013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61926" y="60960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3           1 1</a:t>
          </a:r>
        </a:p>
        <a:p xmlns:a="http://schemas.openxmlformats.org/drawingml/2006/main">
          <a:r>
            <a:rPr lang="nl-NL" sz="1100" b="1"/>
            <a:t> </a:t>
          </a:r>
        </a:p>
        <a:p xmlns:a="http://schemas.openxmlformats.org/drawingml/2006/main">
          <a:endParaRPr lang="nl-NL" sz="1100" b="1"/>
        </a:p>
      </cdr:txBody>
    </cdr:sp>
  </cdr:relSizeAnchor>
  <cdr:relSizeAnchor xmlns:cdr="http://schemas.openxmlformats.org/drawingml/2006/chartDrawing">
    <cdr:from>
      <cdr:x>0.02171</cdr:x>
      <cdr:y>0.64557</cdr:y>
    </cdr:from>
    <cdr:to>
      <cdr:x>0.17054</cdr:x>
      <cdr:y>0.75316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33350" y="194310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0           0 0</a:t>
          </a:r>
        </a:p>
        <a:p xmlns:a="http://schemas.openxmlformats.org/drawingml/2006/main">
          <a:r>
            <a:rPr lang="nl-NL" sz="1100" b="1"/>
            <a:t> </a:t>
          </a:r>
        </a:p>
        <a:p xmlns:a="http://schemas.openxmlformats.org/drawingml/2006/main">
          <a:endParaRPr lang="nl-NL" sz="1100" b="1"/>
        </a:p>
      </cdr:txBody>
    </cdr:sp>
  </cdr:relSizeAnchor>
  <cdr:relSizeAnchor xmlns:cdr="http://schemas.openxmlformats.org/drawingml/2006/chartDrawing">
    <cdr:from>
      <cdr:x>0.02481</cdr:x>
      <cdr:y>0.5</cdr:y>
    </cdr:from>
    <cdr:to>
      <cdr:x>0.17364</cdr:x>
      <cdr:y>0.60759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152400" y="150495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1           0 1</a:t>
          </a:r>
        </a:p>
        <a:p xmlns:a="http://schemas.openxmlformats.org/drawingml/2006/main">
          <a:r>
            <a:rPr lang="nl-NL" sz="1100" b="1"/>
            <a:t> </a:t>
          </a:r>
        </a:p>
        <a:p xmlns:a="http://schemas.openxmlformats.org/drawingml/2006/main">
          <a:endParaRPr lang="nl-NL" sz="1100" b="1"/>
        </a:p>
      </cdr:txBody>
    </cdr:sp>
  </cdr:relSizeAnchor>
  <cdr:relSizeAnchor xmlns:cdr="http://schemas.openxmlformats.org/drawingml/2006/chartDrawing">
    <cdr:from>
      <cdr:x>0.02481</cdr:x>
      <cdr:y>0.34177</cdr:y>
    </cdr:from>
    <cdr:to>
      <cdr:x>0.17364</cdr:x>
      <cdr:y>0.44937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152400" y="102870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2           1 0</a:t>
          </a:r>
        </a:p>
        <a:p xmlns:a="http://schemas.openxmlformats.org/drawingml/2006/main">
          <a:r>
            <a:rPr lang="nl-NL" sz="1100" b="1"/>
            <a:t> </a:t>
          </a:r>
        </a:p>
        <a:p xmlns:a="http://schemas.openxmlformats.org/drawingml/2006/main">
          <a:endParaRPr lang="nl-NL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7</xdr:row>
      <xdr:rowOff>19050</xdr:rowOff>
    </xdr:from>
    <xdr:to>
      <xdr:col>2</xdr:col>
      <xdr:colOff>571500</xdr:colOff>
      <xdr:row>8</xdr:row>
      <xdr:rowOff>161926</xdr:rowOff>
    </xdr:to>
    <xdr:sp macro="" textlink="">
      <xdr:nvSpPr>
        <xdr:cNvPr id="2" name="Rechthoek 1"/>
        <xdr:cNvSpPr/>
      </xdr:nvSpPr>
      <xdr:spPr>
        <a:xfrm>
          <a:off x="7258050" y="590550"/>
          <a:ext cx="628650" cy="3333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171450</xdr:colOff>
      <xdr:row>7</xdr:row>
      <xdr:rowOff>180975</xdr:rowOff>
    </xdr:from>
    <xdr:to>
      <xdr:col>1</xdr:col>
      <xdr:colOff>552450</xdr:colOff>
      <xdr:row>7</xdr:row>
      <xdr:rowOff>185738</xdr:rowOff>
    </xdr:to>
    <xdr:cxnSp macro="">
      <xdr:nvCxnSpPr>
        <xdr:cNvPr id="12" name="Rechte verbindingslijn met pijl 11"/>
        <xdr:cNvCxnSpPr>
          <a:endCxn id="2" idx="1"/>
        </xdr:cNvCxnSpPr>
      </xdr:nvCxnSpPr>
      <xdr:spPr>
        <a:xfrm>
          <a:off x="6877050" y="752475"/>
          <a:ext cx="381000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7</xdr:row>
      <xdr:rowOff>19050</xdr:rowOff>
    </xdr:from>
    <xdr:to>
      <xdr:col>4</xdr:col>
      <xdr:colOff>228600</xdr:colOff>
      <xdr:row>8</xdr:row>
      <xdr:rowOff>161926</xdr:rowOff>
    </xdr:to>
    <xdr:sp macro="" textlink="">
      <xdr:nvSpPr>
        <xdr:cNvPr id="22" name="Rechthoek 21"/>
        <xdr:cNvSpPr/>
      </xdr:nvSpPr>
      <xdr:spPr>
        <a:xfrm>
          <a:off x="8134350" y="590550"/>
          <a:ext cx="628650" cy="3333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590550</xdr:colOff>
      <xdr:row>7</xdr:row>
      <xdr:rowOff>180976</xdr:rowOff>
    </xdr:from>
    <xdr:to>
      <xdr:col>3</xdr:col>
      <xdr:colOff>209550</xdr:colOff>
      <xdr:row>7</xdr:row>
      <xdr:rowOff>185738</xdr:rowOff>
    </xdr:to>
    <xdr:cxnSp macro="">
      <xdr:nvCxnSpPr>
        <xdr:cNvPr id="23" name="Rechte verbindingslijn met pijl 22"/>
        <xdr:cNvCxnSpPr>
          <a:endCxn id="22" idx="1"/>
        </xdr:cNvCxnSpPr>
      </xdr:nvCxnSpPr>
      <xdr:spPr>
        <a:xfrm>
          <a:off x="7905750" y="752476"/>
          <a:ext cx="22860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7</xdr:row>
      <xdr:rowOff>19050</xdr:rowOff>
    </xdr:from>
    <xdr:to>
      <xdr:col>5</xdr:col>
      <xdr:colOff>495300</xdr:colOff>
      <xdr:row>8</xdr:row>
      <xdr:rowOff>161926</xdr:rowOff>
    </xdr:to>
    <xdr:sp macro="" textlink="">
      <xdr:nvSpPr>
        <xdr:cNvPr id="24" name="Rechthoek 23"/>
        <xdr:cNvSpPr/>
      </xdr:nvSpPr>
      <xdr:spPr>
        <a:xfrm>
          <a:off x="9010650" y="590550"/>
          <a:ext cx="628650" cy="3333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247650</xdr:colOff>
      <xdr:row>7</xdr:row>
      <xdr:rowOff>180976</xdr:rowOff>
    </xdr:from>
    <xdr:to>
      <xdr:col>4</xdr:col>
      <xdr:colOff>476250</xdr:colOff>
      <xdr:row>7</xdr:row>
      <xdr:rowOff>185738</xdr:rowOff>
    </xdr:to>
    <xdr:cxnSp macro="">
      <xdr:nvCxnSpPr>
        <xdr:cNvPr id="25" name="Rechte verbindingslijn met pijl 24"/>
        <xdr:cNvCxnSpPr>
          <a:endCxn id="24" idx="1"/>
        </xdr:cNvCxnSpPr>
      </xdr:nvCxnSpPr>
      <xdr:spPr>
        <a:xfrm>
          <a:off x="8782050" y="752476"/>
          <a:ext cx="22860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8</xdr:row>
      <xdr:rowOff>1</xdr:rowOff>
    </xdr:from>
    <xdr:to>
      <xdr:col>6</xdr:col>
      <xdr:colOff>133350</xdr:colOff>
      <xdr:row>8</xdr:row>
      <xdr:rowOff>4763</xdr:rowOff>
    </xdr:to>
    <xdr:cxnSp macro="">
      <xdr:nvCxnSpPr>
        <xdr:cNvPr id="26" name="Rechte verbindingslijn met pijl 25"/>
        <xdr:cNvCxnSpPr/>
      </xdr:nvCxnSpPr>
      <xdr:spPr>
        <a:xfrm>
          <a:off x="9658350" y="762001"/>
          <a:ext cx="22860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12</xdr:row>
      <xdr:rowOff>19050</xdr:rowOff>
    </xdr:from>
    <xdr:to>
      <xdr:col>2</xdr:col>
      <xdr:colOff>571500</xdr:colOff>
      <xdr:row>13</xdr:row>
      <xdr:rowOff>161926</xdr:rowOff>
    </xdr:to>
    <xdr:sp macro="" textlink="">
      <xdr:nvSpPr>
        <xdr:cNvPr id="27" name="Rechthoek 26"/>
        <xdr:cNvSpPr/>
      </xdr:nvSpPr>
      <xdr:spPr>
        <a:xfrm>
          <a:off x="7258050" y="590550"/>
          <a:ext cx="628650" cy="3333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209550</xdr:colOff>
      <xdr:row>12</xdr:row>
      <xdr:rowOff>180975</xdr:rowOff>
    </xdr:from>
    <xdr:to>
      <xdr:col>1</xdr:col>
      <xdr:colOff>552450</xdr:colOff>
      <xdr:row>12</xdr:row>
      <xdr:rowOff>185738</xdr:rowOff>
    </xdr:to>
    <xdr:cxnSp macro="">
      <xdr:nvCxnSpPr>
        <xdr:cNvPr id="28" name="Rechte verbindingslijn met pijl 27"/>
        <xdr:cNvCxnSpPr>
          <a:endCxn id="27" idx="1"/>
        </xdr:cNvCxnSpPr>
      </xdr:nvCxnSpPr>
      <xdr:spPr>
        <a:xfrm>
          <a:off x="6915150" y="1514475"/>
          <a:ext cx="342900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12</xdr:row>
      <xdr:rowOff>19050</xdr:rowOff>
    </xdr:from>
    <xdr:to>
      <xdr:col>4</xdr:col>
      <xdr:colOff>228600</xdr:colOff>
      <xdr:row>13</xdr:row>
      <xdr:rowOff>161926</xdr:rowOff>
    </xdr:to>
    <xdr:sp macro="" textlink="">
      <xdr:nvSpPr>
        <xdr:cNvPr id="29" name="Rechthoek 28"/>
        <xdr:cNvSpPr/>
      </xdr:nvSpPr>
      <xdr:spPr>
        <a:xfrm>
          <a:off x="8134350" y="590550"/>
          <a:ext cx="628650" cy="3333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590550</xdr:colOff>
      <xdr:row>12</xdr:row>
      <xdr:rowOff>180976</xdr:rowOff>
    </xdr:from>
    <xdr:to>
      <xdr:col>3</xdr:col>
      <xdr:colOff>209550</xdr:colOff>
      <xdr:row>12</xdr:row>
      <xdr:rowOff>185738</xdr:rowOff>
    </xdr:to>
    <xdr:cxnSp macro="">
      <xdr:nvCxnSpPr>
        <xdr:cNvPr id="30" name="Rechte verbindingslijn met pijl 29"/>
        <xdr:cNvCxnSpPr>
          <a:endCxn id="29" idx="1"/>
        </xdr:cNvCxnSpPr>
      </xdr:nvCxnSpPr>
      <xdr:spPr>
        <a:xfrm>
          <a:off x="7905750" y="752476"/>
          <a:ext cx="22860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12</xdr:row>
      <xdr:rowOff>19050</xdr:rowOff>
    </xdr:from>
    <xdr:to>
      <xdr:col>5</xdr:col>
      <xdr:colOff>495300</xdr:colOff>
      <xdr:row>13</xdr:row>
      <xdr:rowOff>161926</xdr:rowOff>
    </xdr:to>
    <xdr:sp macro="" textlink="">
      <xdr:nvSpPr>
        <xdr:cNvPr id="31" name="Rechthoek 30"/>
        <xdr:cNvSpPr/>
      </xdr:nvSpPr>
      <xdr:spPr>
        <a:xfrm>
          <a:off x="9010650" y="590550"/>
          <a:ext cx="628650" cy="3333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247650</xdr:colOff>
      <xdr:row>12</xdr:row>
      <xdr:rowOff>180976</xdr:rowOff>
    </xdr:from>
    <xdr:to>
      <xdr:col>4</xdr:col>
      <xdr:colOff>476250</xdr:colOff>
      <xdr:row>12</xdr:row>
      <xdr:rowOff>185738</xdr:rowOff>
    </xdr:to>
    <xdr:cxnSp macro="">
      <xdr:nvCxnSpPr>
        <xdr:cNvPr id="32" name="Rechte verbindingslijn met pijl 31"/>
        <xdr:cNvCxnSpPr>
          <a:endCxn id="31" idx="1"/>
        </xdr:cNvCxnSpPr>
      </xdr:nvCxnSpPr>
      <xdr:spPr>
        <a:xfrm>
          <a:off x="8782050" y="752476"/>
          <a:ext cx="22860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13</xdr:row>
      <xdr:rowOff>1</xdr:rowOff>
    </xdr:from>
    <xdr:to>
      <xdr:col>6</xdr:col>
      <xdr:colOff>133350</xdr:colOff>
      <xdr:row>13</xdr:row>
      <xdr:rowOff>4763</xdr:rowOff>
    </xdr:to>
    <xdr:cxnSp macro="">
      <xdr:nvCxnSpPr>
        <xdr:cNvPr id="33" name="Rechte verbindingslijn met pijl 32"/>
        <xdr:cNvCxnSpPr/>
      </xdr:nvCxnSpPr>
      <xdr:spPr>
        <a:xfrm>
          <a:off x="9658350" y="762001"/>
          <a:ext cx="228600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9525</xdr:rowOff>
    </xdr:from>
    <xdr:to>
      <xdr:col>6</xdr:col>
      <xdr:colOff>0</xdr:colOff>
      <xdr:row>15</xdr:row>
      <xdr:rowOff>9525</xdr:rowOff>
    </xdr:to>
    <xdr:cxnSp macro="">
      <xdr:nvCxnSpPr>
        <xdr:cNvPr id="38" name="Rechte verbindingslijn 37"/>
        <xdr:cNvCxnSpPr/>
      </xdr:nvCxnSpPr>
      <xdr:spPr>
        <a:xfrm rot="5400000" flipH="1" flipV="1">
          <a:off x="9563100" y="1724025"/>
          <a:ext cx="38100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15</xdr:row>
      <xdr:rowOff>9525</xdr:rowOff>
    </xdr:from>
    <xdr:to>
      <xdr:col>6</xdr:col>
      <xdr:colOff>0</xdr:colOff>
      <xdr:row>15</xdr:row>
      <xdr:rowOff>9525</xdr:rowOff>
    </xdr:to>
    <xdr:cxnSp macro="">
      <xdr:nvCxnSpPr>
        <xdr:cNvPr id="40" name="Rechte verbindingslijn 39"/>
        <xdr:cNvCxnSpPr/>
      </xdr:nvCxnSpPr>
      <xdr:spPr>
        <a:xfrm rot="10800000">
          <a:off x="7086600" y="1914525"/>
          <a:ext cx="266700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389731</xdr:colOff>
      <xdr:row>12</xdr:row>
      <xdr:rowOff>181769</xdr:rowOff>
    </xdr:from>
    <xdr:to>
      <xdr:col>1</xdr:col>
      <xdr:colOff>391319</xdr:colOff>
      <xdr:row>15</xdr:row>
      <xdr:rowOff>10319</xdr:rowOff>
    </xdr:to>
    <xdr:cxnSp macro="">
      <xdr:nvCxnSpPr>
        <xdr:cNvPr id="46" name="Rechte verbindingslijn met pijl 45"/>
        <xdr:cNvCxnSpPr/>
      </xdr:nvCxnSpPr>
      <xdr:spPr>
        <a:xfrm rot="5400000" flipH="1" flipV="1">
          <a:off x="6896100" y="1714500"/>
          <a:ext cx="400050" cy="1588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152400</xdr:rowOff>
    </xdr:from>
    <xdr:to>
      <xdr:col>7</xdr:col>
      <xdr:colOff>409575</xdr:colOff>
      <xdr:row>66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4676775" cy="62388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142875</xdr:colOff>
      <xdr:row>48</xdr:row>
      <xdr:rowOff>47625</xdr:rowOff>
    </xdr:from>
    <xdr:to>
      <xdr:col>8</xdr:col>
      <xdr:colOff>238125</xdr:colOff>
      <xdr:row>48</xdr:row>
      <xdr:rowOff>47625</xdr:rowOff>
    </xdr:to>
    <xdr:cxnSp macro="">
      <xdr:nvCxnSpPr>
        <xdr:cNvPr id="17" name="Rechte verbindingslijn 16"/>
        <xdr:cNvCxnSpPr/>
      </xdr:nvCxnSpPr>
      <xdr:spPr>
        <a:xfrm>
          <a:off x="501967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48</xdr:row>
      <xdr:rowOff>47625</xdr:rowOff>
    </xdr:from>
    <xdr:to>
      <xdr:col>9</xdr:col>
      <xdr:colOff>200025</xdr:colOff>
      <xdr:row>48</xdr:row>
      <xdr:rowOff>47625</xdr:rowOff>
    </xdr:to>
    <xdr:cxnSp macro="">
      <xdr:nvCxnSpPr>
        <xdr:cNvPr id="19" name="Rechte verbindingslijn 18"/>
        <xdr:cNvCxnSpPr/>
      </xdr:nvCxnSpPr>
      <xdr:spPr>
        <a:xfrm>
          <a:off x="5362575" y="2905125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48</xdr:row>
      <xdr:rowOff>47625</xdr:rowOff>
    </xdr:from>
    <xdr:to>
      <xdr:col>10</xdr:col>
      <xdr:colOff>142875</xdr:colOff>
      <xdr:row>48</xdr:row>
      <xdr:rowOff>47625</xdr:rowOff>
    </xdr:to>
    <xdr:cxnSp macro="">
      <xdr:nvCxnSpPr>
        <xdr:cNvPr id="21" name="Rechte verbindingslijn 20"/>
        <xdr:cNvCxnSpPr/>
      </xdr:nvCxnSpPr>
      <xdr:spPr>
        <a:xfrm>
          <a:off x="593407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48</xdr:row>
      <xdr:rowOff>47625</xdr:rowOff>
    </xdr:from>
    <xdr:to>
      <xdr:col>10</xdr:col>
      <xdr:colOff>352425</xdr:colOff>
      <xdr:row>48</xdr:row>
      <xdr:rowOff>47625</xdr:rowOff>
    </xdr:to>
    <xdr:cxnSp macro="">
      <xdr:nvCxnSpPr>
        <xdr:cNvPr id="23" name="Rechte verbindingslijn 22"/>
        <xdr:cNvCxnSpPr/>
      </xdr:nvCxnSpPr>
      <xdr:spPr>
        <a:xfrm>
          <a:off x="6124575" y="2905125"/>
          <a:ext cx="114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48</xdr:row>
      <xdr:rowOff>47625</xdr:rowOff>
    </xdr:from>
    <xdr:to>
      <xdr:col>11</xdr:col>
      <xdr:colOff>123825</xdr:colOff>
      <xdr:row>48</xdr:row>
      <xdr:rowOff>47625</xdr:rowOff>
    </xdr:to>
    <xdr:cxnSp macro="">
      <xdr:nvCxnSpPr>
        <xdr:cNvPr id="25" name="Rechte verbindingslijn 24"/>
        <xdr:cNvCxnSpPr/>
      </xdr:nvCxnSpPr>
      <xdr:spPr>
        <a:xfrm>
          <a:off x="629602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48</xdr:row>
      <xdr:rowOff>47625</xdr:rowOff>
    </xdr:from>
    <xdr:to>
      <xdr:col>11</xdr:col>
      <xdr:colOff>314325</xdr:colOff>
      <xdr:row>48</xdr:row>
      <xdr:rowOff>47625</xdr:rowOff>
    </xdr:to>
    <xdr:cxnSp macro="">
      <xdr:nvCxnSpPr>
        <xdr:cNvPr id="27" name="Rechte verbindingslijn 26"/>
        <xdr:cNvCxnSpPr/>
      </xdr:nvCxnSpPr>
      <xdr:spPr>
        <a:xfrm>
          <a:off x="648652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48</xdr:row>
      <xdr:rowOff>9525</xdr:rowOff>
    </xdr:from>
    <xdr:to>
      <xdr:col>11</xdr:col>
      <xdr:colOff>314325</xdr:colOff>
      <xdr:row>48</xdr:row>
      <xdr:rowOff>9525</xdr:rowOff>
    </xdr:to>
    <xdr:cxnSp macro="">
      <xdr:nvCxnSpPr>
        <xdr:cNvPr id="29" name="Rechte verbindingslijn 28"/>
        <xdr:cNvCxnSpPr/>
      </xdr:nvCxnSpPr>
      <xdr:spPr>
        <a:xfrm>
          <a:off x="6296025" y="2867025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41</xdr:row>
      <xdr:rowOff>47625</xdr:rowOff>
    </xdr:from>
    <xdr:to>
      <xdr:col>8</xdr:col>
      <xdr:colOff>238125</xdr:colOff>
      <xdr:row>41</xdr:row>
      <xdr:rowOff>47625</xdr:rowOff>
    </xdr:to>
    <xdr:cxnSp macro="">
      <xdr:nvCxnSpPr>
        <xdr:cNvPr id="30" name="Rechte verbindingslijn 29"/>
        <xdr:cNvCxnSpPr/>
      </xdr:nvCxnSpPr>
      <xdr:spPr>
        <a:xfrm>
          <a:off x="5019675" y="15716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41</xdr:row>
      <xdr:rowOff>47625</xdr:rowOff>
    </xdr:from>
    <xdr:to>
      <xdr:col>9</xdr:col>
      <xdr:colOff>200025</xdr:colOff>
      <xdr:row>41</xdr:row>
      <xdr:rowOff>47625</xdr:rowOff>
    </xdr:to>
    <xdr:cxnSp macro="">
      <xdr:nvCxnSpPr>
        <xdr:cNvPr id="31" name="Rechte verbindingslijn 30"/>
        <xdr:cNvCxnSpPr/>
      </xdr:nvCxnSpPr>
      <xdr:spPr>
        <a:xfrm>
          <a:off x="5362575" y="7858125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41</xdr:row>
      <xdr:rowOff>47625</xdr:rowOff>
    </xdr:from>
    <xdr:to>
      <xdr:col>10</xdr:col>
      <xdr:colOff>142875</xdr:colOff>
      <xdr:row>41</xdr:row>
      <xdr:rowOff>47625</xdr:rowOff>
    </xdr:to>
    <xdr:cxnSp macro="">
      <xdr:nvCxnSpPr>
        <xdr:cNvPr id="32" name="Rechte verbindingslijn 31"/>
        <xdr:cNvCxnSpPr/>
      </xdr:nvCxnSpPr>
      <xdr:spPr>
        <a:xfrm>
          <a:off x="593407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41</xdr:row>
      <xdr:rowOff>47625</xdr:rowOff>
    </xdr:from>
    <xdr:to>
      <xdr:col>10</xdr:col>
      <xdr:colOff>352425</xdr:colOff>
      <xdr:row>41</xdr:row>
      <xdr:rowOff>47625</xdr:rowOff>
    </xdr:to>
    <xdr:cxnSp macro="">
      <xdr:nvCxnSpPr>
        <xdr:cNvPr id="33" name="Rechte verbindingslijn 32"/>
        <xdr:cNvCxnSpPr/>
      </xdr:nvCxnSpPr>
      <xdr:spPr>
        <a:xfrm>
          <a:off x="6124575" y="2905125"/>
          <a:ext cx="114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41</xdr:row>
      <xdr:rowOff>47625</xdr:rowOff>
    </xdr:from>
    <xdr:to>
      <xdr:col>11</xdr:col>
      <xdr:colOff>123825</xdr:colOff>
      <xdr:row>41</xdr:row>
      <xdr:rowOff>47625</xdr:rowOff>
    </xdr:to>
    <xdr:cxnSp macro="">
      <xdr:nvCxnSpPr>
        <xdr:cNvPr id="34" name="Rechte verbindingslijn 33"/>
        <xdr:cNvCxnSpPr/>
      </xdr:nvCxnSpPr>
      <xdr:spPr>
        <a:xfrm>
          <a:off x="629602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41</xdr:row>
      <xdr:rowOff>47625</xdr:rowOff>
    </xdr:from>
    <xdr:to>
      <xdr:col>11</xdr:col>
      <xdr:colOff>314325</xdr:colOff>
      <xdr:row>41</xdr:row>
      <xdr:rowOff>47625</xdr:rowOff>
    </xdr:to>
    <xdr:cxnSp macro="">
      <xdr:nvCxnSpPr>
        <xdr:cNvPr id="35" name="Rechte verbindingslijn 34"/>
        <xdr:cNvCxnSpPr/>
      </xdr:nvCxnSpPr>
      <xdr:spPr>
        <a:xfrm>
          <a:off x="648652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41</xdr:row>
      <xdr:rowOff>9525</xdr:rowOff>
    </xdr:from>
    <xdr:to>
      <xdr:col>11</xdr:col>
      <xdr:colOff>314325</xdr:colOff>
      <xdr:row>41</xdr:row>
      <xdr:rowOff>9525</xdr:rowOff>
    </xdr:to>
    <xdr:cxnSp macro="">
      <xdr:nvCxnSpPr>
        <xdr:cNvPr id="36" name="Rechte verbindingslijn 35"/>
        <xdr:cNvCxnSpPr/>
      </xdr:nvCxnSpPr>
      <xdr:spPr>
        <a:xfrm>
          <a:off x="6296025" y="2867025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55</xdr:row>
      <xdr:rowOff>47625</xdr:rowOff>
    </xdr:from>
    <xdr:to>
      <xdr:col>8</xdr:col>
      <xdr:colOff>228600</xdr:colOff>
      <xdr:row>55</xdr:row>
      <xdr:rowOff>47625</xdr:rowOff>
    </xdr:to>
    <xdr:cxnSp macro="">
      <xdr:nvCxnSpPr>
        <xdr:cNvPr id="37" name="Rechte verbindingslijn 36"/>
        <xdr:cNvCxnSpPr/>
      </xdr:nvCxnSpPr>
      <xdr:spPr>
        <a:xfrm>
          <a:off x="5010150" y="42386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55</xdr:row>
      <xdr:rowOff>47625</xdr:rowOff>
    </xdr:from>
    <xdr:to>
      <xdr:col>9</xdr:col>
      <xdr:colOff>200025</xdr:colOff>
      <xdr:row>55</xdr:row>
      <xdr:rowOff>47625</xdr:rowOff>
    </xdr:to>
    <xdr:cxnSp macro="">
      <xdr:nvCxnSpPr>
        <xdr:cNvPr id="38" name="Rechte verbindingslijn 37"/>
        <xdr:cNvCxnSpPr/>
      </xdr:nvCxnSpPr>
      <xdr:spPr>
        <a:xfrm>
          <a:off x="5362575" y="4238625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55</xdr:row>
      <xdr:rowOff>47625</xdr:rowOff>
    </xdr:from>
    <xdr:to>
      <xdr:col>10</xdr:col>
      <xdr:colOff>142875</xdr:colOff>
      <xdr:row>55</xdr:row>
      <xdr:rowOff>47625</xdr:rowOff>
    </xdr:to>
    <xdr:cxnSp macro="">
      <xdr:nvCxnSpPr>
        <xdr:cNvPr id="39" name="Rechte verbindingslijn 38"/>
        <xdr:cNvCxnSpPr/>
      </xdr:nvCxnSpPr>
      <xdr:spPr>
        <a:xfrm>
          <a:off x="5324475" y="29051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55</xdr:row>
      <xdr:rowOff>47625</xdr:rowOff>
    </xdr:from>
    <xdr:to>
      <xdr:col>10</xdr:col>
      <xdr:colOff>352425</xdr:colOff>
      <xdr:row>55</xdr:row>
      <xdr:rowOff>47625</xdr:rowOff>
    </xdr:to>
    <xdr:cxnSp macro="">
      <xdr:nvCxnSpPr>
        <xdr:cNvPr id="40" name="Rechte verbindingslijn 39"/>
        <xdr:cNvCxnSpPr/>
      </xdr:nvCxnSpPr>
      <xdr:spPr>
        <a:xfrm>
          <a:off x="5514975" y="2905125"/>
          <a:ext cx="114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55</xdr:row>
      <xdr:rowOff>38100</xdr:rowOff>
    </xdr:from>
    <xdr:to>
      <xdr:col>13</xdr:col>
      <xdr:colOff>333375</xdr:colOff>
      <xdr:row>55</xdr:row>
      <xdr:rowOff>38100</xdr:rowOff>
    </xdr:to>
    <xdr:cxnSp macro="">
      <xdr:nvCxnSpPr>
        <xdr:cNvPr id="43" name="Rechte verbindingslijn 42"/>
        <xdr:cNvCxnSpPr/>
      </xdr:nvCxnSpPr>
      <xdr:spPr>
        <a:xfrm>
          <a:off x="6734175" y="10515600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62</xdr:row>
      <xdr:rowOff>19050</xdr:rowOff>
    </xdr:from>
    <xdr:to>
      <xdr:col>9</xdr:col>
      <xdr:colOff>304800</xdr:colOff>
      <xdr:row>62</xdr:row>
      <xdr:rowOff>19050</xdr:rowOff>
    </xdr:to>
    <xdr:cxnSp macro="">
      <xdr:nvCxnSpPr>
        <xdr:cNvPr id="44" name="Rechte verbindingslijn 43"/>
        <xdr:cNvCxnSpPr/>
      </xdr:nvCxnSpPr>
      <xdr:spPr>
        <a:xfrm>
          <a:off x="5257800" y="5543550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62</xdr:row>
      <xdr:rowOff>47625</xdr:rowOff>
    </xdr:from>
    <xdr:to>
      <xdr:col>11</xdr:col>
      <xdr:colOff>228600</xdr:colOff>
      <xdr:row>62</xdr:row>
      <xdr:rowOff>47625</xdr:rowOff>
    </xdr:to>
    <xdr:cxnSp macro="">
      <xdr:nvCxnSpPr>
        <xdr:cNvPr id="45" name="Rechte verbindingslijn 44"/>
        <xdr:cNvCxnSpPr/>
      </xdr:nvCxnSpPr>
      <xdr:spPr>
        <a:xfrm>
          <a:off x="5010150" y="42386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62</xdr:row>
      <xdr:rowOff>47625</xdr:rowOff>
    </xdr:from>
    <xdr:to>
      <xdr:col>12</xdr:col>
      <xdr:colOff>228600</xdr:colOff>
      <xdr:row>62</xdr:row>
      <xdr:rowOff>47625</xdr:rowOff>
    </xdr:to>
    <xdr:cxnSp macro="">
      <xdr:nvCxnSpPr>
        <xdr:cNvPr id="46" name="Rechte verbindingslijn 45"/>
        <xdr:cNvCxnSpPr/>
      </xdr:nvCxnSpPr>
      <xdr:spPr>
        <a:xfrm>
          <a:off x="6438900" y="5572125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62</xdr:row>
      <xdr:rowOff>47625</xdr:rowOff>
    </xdr:from>
    <xdr:to>
      <xdr:col>13</xdr:col>
      <xdr:colOff>95250</xdr:colOff>
      <xdr:row>62</xdr:row>
      <xdr:rowOff>47625</xdr:rowOff>
    </xdr:to>
    <xdr:cxnSp macro="">
      <xdr:nvCxnSpPr>
        <xdr:cNvPr id="47" name="Rechte verbindingslijn 46"/>
        <xdr:cNvCxnSpPr/>
      </xdr:nvCxnSpPr>
      <xdr:spPr>
        <a:xfrm>
          <a:off x="6705600" y="5572125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62</xdr:row>
      <xdr:rowOff>47625</xdr:rowOff>
    </xdr:from>
    <xdr:to>
      <xdr:col>13</xdr:col>
      <xdr:colOff>295275</xdr:colOff>
      <xdr:row>62</xdr:row>
      <xdr:rowOff>47625</xdr:rowOff>
    </xdr:to>
    <xdr:cxnSp macro="">
      <xdr:nvCxnSpPr>
        <xdr:cNvPr id="48" name="Rechte verbindingslijn 47"/>
        <xdr:cNvCxnSpPr/>
      </xdr:nvCxnSpPr>
      <xdr:spPr>
        <a:xfrm>
          <a:off x="6905625" y="5572125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38</xdr:row>
      <xdr:rowOff>9525</xdr:rowOff>
    </xdr:from>
    <xdr:to>
      <xdr:col>0</xdr:col>
      <xdr:colOff>485775</xdr:colOff>
      <xdr:row>38</xdr:row>
      <xdr:rowOff>9525</xdr:rowOff>
    </xdr:to>
    <xdr:cxnSp macro="">
      <xdr:nvCxnSpPr>
        <xdr:cNvPr id="49" name="Rechte verbindingslijn 48"/>
        <xdr:cNvCxnSpPr/>
      </xdr:nvCxnSpPr>
      <xdr:spPr>
        <a:xfrm>
          <a:off x="390525" y="9620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37</xdr:row>
      <xdr:rowOff>133350</xdr:rowOff>
    </xdr:from>
    <xdr:to>
      <xdr:col>1</xdr:col>
      <xdr:colOff>9525</xdr:colOff>
      <xdr:row>39</xdr:row>
      <xdr:rowOff>19050</xdr:rowOff>
    </xdr:to>
    <xdr:sp macro="" textlink="">
      <xdr:nvSpPr>
        <xdr:cNvPr id="50" name="Tekstvak 49"/>
        <xdr:cNvSpPr txBox="1"/>
      </xdr:nvSpPr>
      <xdr:spPr>
        <a:xfrm>
          <a:off x="180975" y="895350"/>
          <a:ext cx="438150" cy="2667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= x</a:t>
          </a:r>
        </a:p>
      </xdr:txBody>
    </xdr:sp>
    <xdr:clientData/>
  </xdr:twoCellAnchor>
  <xdr:twoCellAnchor>
    <xdr:from>
      <xdr:col>0</xdr:col>
      <xdr:colOff>352425</xdr:colOff>
      <xdr:row>38</xdr:row>
      <xdr:rowOff>9525</xdr:rowOff>
    </xdr:from>
    <xdr:to>
      <xdr:col>0</xdr:col>
      <xdr:colOff>447675</xdr:colOff>
      <xdr:row>38</xdr:row>
      <xdr:rowOff>9525</xdr:rowOff>
    </xdr:to>
    <xdr:cxnSp macro="">
      <xdr:nvCxnSpPr>
        <xdr:cNvPr id="51" name="Rechte verbindingslijn 50"/>
        <xdr:cNvCxnSpPr/>
      </xdr:nvCxnSpPr>
      <xdr:spPr>
        <a:xfrm>
          <a:off x="352425" y="962025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533400</xdr:colOff>
      <xdr:row>37</xdr:row>
      <xdr:rowOff>133350</xdr:rowOff>
    </xdr:from>
    <xdr:ext cx="708592" cy="264560"/>
    <xdr:sp macro="" textlink="">
      <xdr:nvSpPr>
        <xdr:cNvPr id="52" name="Tekstvak 51"/>
        <xdr:cNvSpPr txBox="1"/>
      </xdr:nvSpPr>
      <xdr:spPr>
        <a:xfrm>
          <a:off x="533400" y="895350"/>
          <a:ext cx="7085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z is niet x</a:t>
          </a:r>
        </a:p>
      </xdr:txBody>
    </xdr:sp>
    <xdr:clientData/>
  </xdr:oneCellAnchor>
  <xdr:oneCellAnchor>
    <xdr:from>
      <xdr:col>1</xdr:col>
      <xdr:colOff>209550</xdr:colOff>
      <xdr:row>34</xdr:row>
      <xdr:rowOff>9525</xdr:rowOff>
    </xdr:from>
    <xdr:ext cx="1740156" cy="264560"/>
    <xdr:sp macro="" textlink="">
      <xdr:nvSpPr>
        <xdr:cNvPr id="53" name="Tekstvak 52"/>
        <xdr:cNvSpPr txBox="1"/>
      </xdr:nvSpPr>
      <xdr:spPr>
        <a:xfrm>
          <a:off x="819150" y="200025"/>
          <a:ext cx="17401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Boek                         Industry</a:t>
          </a:r>
        </a:p>
      </xdr:txBody>
    </xdr:sp>
    <xdr:clientData/>
  </xdr:oneCellAnchor>
  <xdr:twoCellAnchor>
    <xdr:from>
      <xdr:col>8</xdr:col>
      <xdr:colOff>304800</xdr:colOff>
      <xdr:row>46</xdr:row>
      <xdr:rowOff>9525</xdr:rowOff>
    </xdr:from>
    <xdr:to>
      <xdr:col>11</xdr:col>
      <xdr:colOff>76200</xdr:colOff>
      <xdr:row>46</xdr:row>
      <xdr:rowOff>142875</xdr:rowOff>
    </xdr:to>
    <xdr:cxnSp macro="">
      <xdr:nvCxnSpPr>
        <xdr:cNvPr id="55" name="Rechte verbindingslijn met pijl 54"/>
        <xdr:cNvCxnSpPr/>
      </xdr:nvCxnSpPr>
      <xdr:spPr>
        <a:xfrm flipV="1">
          <a:off x="5181600" y="2486025"/>
          <a:ext cx="8382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45</xdr:row>
      <xdr:rowOff>66675</xdr:rowOff>
    </xdr:from>
    <xdr:to>
      <xdr:col>8</xdr:col>
      <xdr:colOff>285750</xdr:colOff>
      <xdr:row>46</xdr:row>
      <xdr:rowOff>123825</xdr:rowOff>
    </xdr:to>
    <xdr:cxnSp macro="">
      <xdr:nvCxnSpPr>
        <xdr:cNvPr id="57" name="Rechte verbindingslijn met pijl 56"/>
        <xdr:cNvCxnSpPr/>
      </xdr:nvCxnSpPr>
      <xdr:spPr>
        <a:xfrm rot="10800000">
          <a:off x="4419600" y="2352675"/>
          <a:ext cx="74295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142875</xdr:colOff>
      <xdr:row>45</xdr:row>
      <xdr:rowOff>142875</xdr:rowOff>
    </xdr:from>
    <xdr:ext cx="506485" cy="264560"/>
    <xdr:sp macro="" textlink="">
      <xdr:nvSpPr>
        <xdr:cNvPr id="58" name="Tekstvak 57"/>
        <xdr:cNvSpPr txBox="1"/>
      </xdr:nvSpPr>
      <xdr:spPr>
        <a:xfrm>
          <a:off x="4410075" y="2428875"/>
          <a:ext cx="5064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Gelijk</a:t>
          </a:r>
        </a:p>
      </xdr:txBody>
    </xdr:sp>
    <xdr:clientData/>
  </xdr:oneCellAnchor>
  <xdr:twoCellAnchor>
    <xdr:from>
      <xdr:col>2</xdr:col>
      <xdr:colOff>9525</xdr:colOff>
      <xdr:row>75</xdr:row>
      <xdr:rowOff>114301</xdr:rowOff>
    </xdr:from>
    <xdr:to>
      <xdr:col>2</xdr:col>
      <xdr:colOff>552450</xdr:colOff>
      <xdr:row>79</xdr:row>
      <xdr:rowOff>142878</xdr:rowOff>
    </xdr:to>
    <xdr:sp macro="" textlink="">
      <xdr:nvSpPr>
        <xdr:cNvPr id="59" name="Gelijkbenige driehoek 58"/>
        <xdr:cNvSpPr/>
      </xdr:nvSpPr>
      <xdr:spPr>
        <a:xfrm rot="5400000">
          <a:off x="1104899" y="7477127"/>
          <a:ext cx="790577" cy="542925"/>
        </a:xfrm>
        <a:prstGeom prst="triangl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552451</xdr:colOff>
      <xdr:row>77</xdr:row>
      <xdr:rowOff>142875</xdr:rowOff>
    </xdr:from>
    <xdr:to>
      <xdr:col>3</xdr:col>
      <xdr:colOff>247650</xdr:colOff>
      <xdr:row>77</xdr:row>
      <xdr:rowOff>152402</xdr:rowOff>
    </xdr:to>
    <xdr:cxnSp macro="">
      <xdr:nvCxnSpPr>
        <xdr:cNvPr id="61" name="Rechte verbindingslijn 60"/>
        <xdr:cNvCxnSpPr>
          <a:stCxn id="59" idx="0"/>
        </xdr:cNvCxnSpPr>
      </xdr:nvCxnSpPr>
      <xdr:spPr>
        <a:xfrm flipV="1">
          <a:off x="1771651" y="7762875"/>
          <a:ext cx="304799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76</xdr:row>
      <xdr:rowOff>114300</xdr:rowOff>
    </xdr:from>
    <xdr:to>
      <xdr:col>2</xdr:col>
      <xdr:colOff>9525</xdr:colOff>
      <xdr:row>76</xdr:row>
      <xdr:rowOff>114300</xdr:rowOff>
    </xdr:to>
    <xdr:cxnSp macro="">
      <xdr:nvCxnSpPr>
        <xdr:cNvPr id="63" name="Rechte verbindingslijn 62"/>
        <xdr:cNvCxnSpPr/>
      </xdr:nvCxnSpPr>
      <xdr:spPr>
        <a:xfrm rot="10800000">
          <a:off x="828675" y="754380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78</xdr:row>
      <xdr:rowOff>152400</xdr:rowOff>
    </xdr:from>
    <xdr:to>
      <xdr:col>2</xdr:col>
      <xdr:colOff>9525</xdr:colOff>
      <xdr:row>78</xdr:row>
      <xdr:rowOff>152400</xdr:rowOff>
    </xdr:to>
    <xdr:cxnSp macro="">
      <xdr:nvCxnSpPr>
        <xdr:cNvPr id="64" name="Rechte verbindingslijn 63"/>
        <xdr:cNvCxnSpPr/>
      </xdr:nvCxnSpPr>
      <xdr:spPr>
        <a:xfrm rot="10800000">
          <a:off x="828675" y="796290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115</xdr:row>
      <xdr:rowOff>180975</xdr:rowOff>
    </xdr:from>
    <xdr:to>
      <xdr:col>3</xdr:col>
      <xdr:colOff>133350</xdr:colOff>
      <xdr:row>117</xdr:row>
      <xdr:rowOff>180975</xdr:rowOff>
    </xdr:to>
    <xdr:sp macro="" textlink="">
      <xdr:nvSpPr>
        <xdr:cNvPr id="71" name="Rechthoek 70"/>
        <xdr:cNvSpPr/>
      </xdr:nvSpPr>
      <xdr:spPr>
        <a:xfrm>
          <a:off x="1219200" y="8991600"/>
          <a:ext cx="742950" cy="381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361950</xdr:colOff>
      <xdr:row>113</xdr:row>
      <xdr:rowOff>190499</xdr:rowOff>
    </xdr:from>
    <xdr:to>
      <xdr:col>2</xdr:col>
      <xdr:colOff>371475</xdr:colOff>
      <xdr:row>115</xdr:row>
      <xdr:rowOff>180974</xdr:rowOff>
    </xdr:to>
    <xdr:cxnSp macro="">
      <xdr:nvCxnSpPr>
        <xdr:cNvPr id="73" name="Rechte verbindingslijn 72"/>
        <xdr:cNvCxnSpPr>
          <a:endCxn id="71" idx="0"/>
        </xdr:cNvCxnSpPr>
      </xdr:nvCxnSpPr>
      <xdr:spPr>
        <a:xfrm rot="16200000" flipH="1">
          <a:off x="1400175" y="8801099"/>
          <a:ext cx="371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361951</xdr:colOff>
      <xdr:row>117</xdr:row>
      <xdr:rowOff>180975</xdr:rowOff>
    </xdr:from>
    <xdr:to>
      <xdr:col>2</xdr:col>
      <xdr:colOff>371476</xdr:colOff>
      <xdr:row>119</xdr:row>
      <xdr:rowOff>114300</xdr:rowOff>
    </xdr:to>
    <xdr:cxnSp macro="">
      <xdr:nvCxnSpPr>
        <xdr:cNvPr id="75" name="Rechte verbindingslijn 74"/>
        <xdr:cNvCxnSpPr>
          <a:stCxn id="71" idx="2"/>
        </xdr:cNvCxnSpPr>
      </xdr:nvCxnSpPr>
      <xdr:spPr>
        <a:xfrm rot="5400000">
          <a:off x="1428751" y="9525000"/>
          <a:ext cx="3143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119</xdr:row>
      <xdr:rowOff>114300</xdr:rowOff>
    </xdr:from>
    <xdr:to>
      <xdr:col>2</xdr:col>
      <xdr:colOff>495300</xdr:colOff>
      <xdr:row>119</xdr:row>
      <xdr:rowOff>114300</xdr:rowOff>
    </xdr:to>
    <xdr:cxnSp macro="">
      <xdr:nvCxnSpPr>
        <xdr:cNvPr id="80" name="Rechte verbindingslijn 79"/>
        <xdr:cNvCxnSpPr/>
      </xdr:nvCxnSpPr>
      <xdr:spPr>
        <a:xfrm>
          <a:off x="1466850" y="9686925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116</xdr:row>
      <xdr:rowOff>0</xdr:rowOff>
    </xdr:from>
    <xdr:to>
      <xdr:col>2</xdr:col>
      <xdr:colOff>590550</xdr:colOff>
      <xdr:row>117</xdr:row>
      <xdr:rowOff>171450</xdr:rowOff>
    </xdr:to>
    <xdr:cxnSp macro="">
      <xdr:nvCxnSpPr>
        <xdr:cNvPr id="82" name="Rechte verbindingslijn 81"/>
        <xdr:cNvCxnSpPr/>
      </xdr:nvCxnSpPr>
      <xdr:spPr>
        <a:xfrm rot="5400000">
          <a:off x="1447800" y="9001125"/>
          <a:ext cx="3619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116</xdr:row>
      <xdr:rowOff>180975</xdr:rowOff>
    </xdr:from>
    <xdr:to>
      <xdr:col>4</xdr:col>
      <xdr:colOff>0</xdr:colOff>
      <xdr:row>117</xdr:row>
      <xdr:rowOff>0</xdr:rowOff>
    </xdr:to>
    <xdr:cxnSp macro="">
      <xdr:nvCxnSpPr>
        <xdr:cNvPr id="84" name="Rechte verbindingslijn 83"/>
        <xdr:cNvCxnSpPr>
          <a:stCxn id="71" idx="3"/>
        </xdr:cNvCxnSpPr>
      </xdr:nvCxnSpPr>
      <xdr:spPr>
        <a:xfrm>
          <a:off x="1962150" y="9182100"/>
          <a:ext cx="47625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116</xdr:row>
      <xdr:rowOff>76200</xdr:rowOff>
    </xdr:from>
    <xdr:to>
      <xdr:col>4</xdr:col>
      <xdr:colOff>66675</xdr:colOff>
      <xdr:row>117</xdr:row>
      <xdr:rowOff>114300</xdr:rowOff>
    </xdr:to>
    <xdr:cxnSp macro="">
      <xdr:nvCxnSpPr>
        <xdr:cNvPr id="87" name="Rechte verbindingslijn 86"/>
        <xdr:cNvCxnSpPr/>
      </xdr:nvCxnSpPr>
      <xdr:spPr>
        <a:xfrm rot="5400000">
          <a:off x="2333625" y="9324975"/>
          <a:ext cx="228600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115</xdr:row>
      <xdr:rowOff>38100</xdr:rowOff>
    </xdr:from>
    <xdr:to>
      <xdr:col>3</xdr:col>
      <xdr:colOff>571500</xdr:colOff>
      <xdr:row>116</xdr:row>
      <xdr:rowOff>57150</xdr:rowOff>
    </xdr:to>
    <xdr:cxnSp macro="">
      <xdr:nvCxnSpPr>
        <xdr:cNvPr id="89" name="Rechte verbindingslijn 88"/>
        <xdr:cNvCxnSpPr/>
      </xdr:nvCxnSpPr>
      <xdr:spPr>
        <a:xfrm rot="5400000" flipH="1" flipV="1">
          <a:off x="2295525" y="9144000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117</xdr:row>
      <xdr:rowOff>114300</xdr:rowOff>
    </xdr:from>
    <xdr:to>
      <xdr:col>3</xdr:col>
      <xdr:colOff>571500</xdr:colOff>
      <xdr:row>118</xdr:row>
      <xdr:rowOff>133350</xdr:rowOff>
    </xdr:to>
    <xdr:cxnSp macro="">
      <xdr:nvCxnSpPr>
        <xdr:cNvPr id="91" name="Rechte verbindingslijn 90"/>
        <xdr:cNvCxnSpPr/>
      </xdr:nvCxnSpPr>
      <xdr:spPr>
        <a:xfrm rot="5400000">
          <a:off x="2295525" y="9601200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20</xdr:row>
      <xdr:rowOff>85725</xdr:rowOff>
    </xdr:from>
    <xdr:to>
      <xdr:col>3</xdr:col>
      <xdr:colOff>142875</xdr:colOff>
      <xdr:row>23</xdr:row>
      <xdr:rowOff>85725</xdr:rowOff>
    </xdr:to>
    <xdr:sp macro="" textlink="">
      <xdr:nvSpPr>
        <xdr:cNvPr id="92" name="Rechthoek 91"/>
        <xdr:cNvSpPr/>
      </xdr:nvSpPr>
      <xdr:spPr>
        <a:xfrm>
          <a:off x="1228725" y="10420350"/>
          <a:ext cx="742950" cy="571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495300</xdr:colOff>
      <xdr:row>20</xdr:row>
      <xdr:rowOff>161925</xdr:rowOff>
    </xdr:from>
    <xdr:to>
      <xdr:col>9</xdr:col>
      <xdr:colOff>171450</xdr:colOff>
      <xdr:row>22</xdr:row>
      <xdr:rowOff>123825</xdr:rowOff>
    </xdr:to>
    <xdr:sp macro="" textlink="">
      <xdr:nvSpPr>
        <xdr:cNvPr id="97" name="Rechthoek 96"/>
        <xdr:cNvSpPr/>
      </xdr:nvSpPr>
      <xdr:spPr>
        <a:xfrm>
          <a:off x="4152900" y="10496550"/>
          <a:ext cx="1257300" cy="342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266700</xdr:colOff>
      <xdr:row>22</xdr:row>
      <xdr:rowOff>123825</xdr:rowOff>
    </xdr:from>
    <xdr:to>
      <xdr:col>7</xdr:col>
      <xdr:colOff>266700</xdr:colOff>
      <xdr:row>24</xdr:row>
      <xdr:rowOff>28575</xdr:rowOff>
    </xdr:to>
    <xdr:cxnSp macro="">
      <xdr:nvCxnSpPr>
        <xdr:cNvPr id="101" name="Rechte verbindingslijn 100"/>
        <xdr:cNvCxnSpPr/>
      </xdr:nvCxnSpPr>
      <xdr:spPr>
        <a:xfrm rot="5400000">
          <a:off x="4391025" y="10982325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22</xdr:row>
      <xdr:rowOff>123825</xdr:rowOff>
    </xdr:from>
    <xdr:to>
      <xdr:col>8</xdr:col>
      <xdr:colOff>19050</xdr:colOff>
      <xdr:row>24</xdr:row>
      <xdr:rowOff>28575</xdr:rowOff>
    </xdr:to>
    <xdr:cxnSp macro="">
      <xdr:nvCxnSpPr>
        <xdr:cNvPr id="103" name="Rechte verbindingslijn 102"/>
        <xdr:cNvCxnSpPr/>
      </xdr:nvCxnSpPr>
      <xdr:spPr>
        <a:xfrm rot="5400000">
          <a:off x="4752975" y="10982325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98</xdr:row>
      <xdr:rowOff>171450</xdr:rowOff>
    </xdr:from>
    <xdr:to>
      <xdr:col>3</xdr:col>
      <xdr:colOff>419100</xdr:colOff>
      <xdr:row>104</xdr:row>
      <xdr:rowOff>57150</xdr:rowOff>
    </xdr:to>
    <xdr:sp macro="" textlink="">
      <xdr:nvSpPr>
        <xdr:cNvPr id="104" name="Rechthoek 103"/>
        <xdr:cNvSpPr/>
      </xdr:nvSpPr>
      <xdr:spPr>
        <a:xfrm>
          <a:off x="1219200" y="8982075"/>
          <a:ext cx="1028700" cy="1028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438150</xdr:colOff>
      <xdr:row>99</xdr:row>
      <xdr:rowOff>133350</xdr:rowOff>
    </xdr:from>
    <xdr:to>
      <xdr:col>4</xdr:col>
      <xdr:colOff>38100</xdr:colOff>
      <xdr:row>99</xdr:row>
      <xdr:rowOff>133350</xdr:rowOff>
    </xdr:to>
    <xdr:cxnSp macro="">
      <xdr:nvCxnSpPr>
        <xdr:cNvPr id="106" name="Rechte verbindingslijn 105"/>
        <xdr:cNvCxnSpPr/>
      </xdr:nvCxnSpPr>
      <xdr:spPr>
        <a:xfrm>
          <a:off x="2266950" y="9134475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100</xdr:row>
      <xdr:rowOff>114300</xdr:rowOff>
    </xdr:from>
    <xdr:to>
      <xdr:col>4</xdr:col>
      <xdr:colOff>38100</xdr:colOff>
      <xdr:row>100</xdr:row>
      <xdr:rowOff>114300</xdr:rowOff>
    </xdr:to>
    <xdr:cxnSp macro="">
      <xdr:nvCxnSpPr>
        <xdr:cNvPr id="108" name="Rechte verbindingslijn 107"/>
        <xdr:cNvCxnSpPr/>
      </xdr:nvCxnSpPr>
      <xdr:spPr>
        <a:xfrm>
          <a:off x="2247900" y="9305925"/>
          <a:ext cx="228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101</xdr:row>
      <xdr:rowOff>114300</xdr:rowOff>
    </xdr:from>
    <xdr:to>
      <xdr:col>4</xdr:col>
      <xdr:colOff>38100</xdr:colOff>
      <xdr:row>101</xdr:row>
      <xdr:rowOff>114300</xdr:rowOff>
    </xdr:to>
    <xdr:cxnSp macro="">
      <xdr:nvCxnSpPr>
        <xdr:cNvPr id="110" name="Rechte verbindingslijn 109"/>
        <xdr:cNvCxnSpPr>
          <a:stCxn id="104" idx="3"/>
        </xdr:cNvCxnSpPr>
      </xdr:nvCxnSpPr>
      <xdr:spPr>
        <a:xfrm>
          <a:off x="2247900" y="9496425"/>
          <a:ext cx="228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102</xdr:row>
      <xdr:rowOff>114300</xdr:rowOff>
    </xdr:from>
    <xdr:to>
      <xdr:col>4</xdr:col>
      <xdr:colOff>19050</xdr:colOff>
      <xdr:row>102</xdr:row>
      <xdr:rowOff>114300</xdr:rowOff>
    </xdr:to>
    <xdr:cxnSp macro="">
      <xdr:nvCxnSpPr>
        <xdr:cNvPr id="112" name="Rechte verbindingslijn 111"/>
        <xdr:cNvCxnSpPr/>
      </xdr:nvCxnSpPr>
      <xdr:spPr>
        <a:xfrm>
          <a:off x="2247900" y="9686925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99</xdr:row>
      <xdr:rowOff>114300</xdr:rowOff>
    </xdr:from>
    <xdr:to>
      <xdr:col>2</xdr:col>
      <xdr:colOff>0</xdr:colOff>
      <xdr:row>99</xdr:row>
      <xdr:rowOff>114300</xdr:rowOff>
    </xdr:to>
    <xdr:cxnSp macro="">
      <xdr:nvCxnSpPr>
        <xdr:cNvPr id="114" name="Rechte verbindingslijn 113"/>
        <xdr:cNvCxnSpPr/>
      </xdr:nvCxnSpPr>
      <xdr:spPr>
        <a:xfrm rot="10800000">
          <a:off x="952500" y="9115425"/>
          <a:ext cx="266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101</xdr:row>
      <xdr:rowOff>114300</xdr:rowOff>
    </xdr:from>
    <xdr:to>
      <xdr:col>2</xdr:col>
      <xdr:colOff>0</xdr:colOff>
      <xdr:row>101</xdr:row>
      <xdr:rowOff>114300</xdr:rowOff>
    </xdr:to>
    <xdr:cxnSp macro="">
      <xdr:nvCxnSpPr>
        <xdr:cNvPr id="116" name="Rechte verbindingslijn 115"/>
        <xdr:cNvCxnSpPr>
          <a:stCxn id="104" idx="1"/>
        </xdr:cNvCxnSpPr>
      </xdr:nvCxnSpPr>
      <xdr:spPr>
        <a:xfrm rot="10800000">
          <a:off x="914400" y="9496425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103</xdr:row>
      <xdr:rowOff>114300</xdr:rowOff>
    </xdr:from>
    <xdr:to>
      <xdr:col>2</xdr:col>
      <xdr:colOff>0</xdr:colOff>
      <xdr:row>103</xdr:row>
      <xdr:rowOff>114300</xdr:rowOff>
    </xdr:to>
    <xdr:cxnSp macro="">
      <xdr:nvCxnSpPr>
        <xdr:cNvPr id="118" name="Rechte verbindingslijn 117"/>
        <xdr:cNvCxnSpPr/>
      </xdr:nvCxnSpPr>
      <xdr:spPr>
        <a:xfrm rot="10800000">
          <a:off x="933450" y="9877425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90</xdr:row>
      <xdr:rowOff>19050</xdr:rowOff>
    </xdr:from>
    <xdr:to>
      <xdr:col>3</xdr:col>
      <xdr:colOff>400050</xdr:colOff>
      <xdr:row>95</xdr:row>
      <xdr:rowOff>95250</xdr:rowOff>
    </xdr:to>
    <xdr:sp macro="" textlink="">
      <xdr:nvSpPr>
        <xdr:cNvPr id="119" name="Rechthoek 118"/>
        <xdr:cNvSpPr/>
      </xdr:nvSpPr>
      <xdr:spPr>
        <a:xfrm>
          <a:off x="1200150" y="10544175"/>
          <a:ext cx="1028700" cy="1028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171450</xdr:colOff>
      <xdr:row>91</xdr:row>
      <xdr:rowOff>85725</xdr:rowOff>
    </xdr:from>
    <xdr:to>
      <xdr:col>1</xdr:col>
      <xdr:colOff>590550</xdr:colOff>
      <xdr:row>91</xdr:row>
      <xdr:rowOff>85725</xdr:rowOff>
    </xdr:to>
    <xdr:cxnSp macro="">
      <xdr:nvCxnSpPr>
        <xdr:cNvPr id="121" name="Rechte verbindingslijn 120"/>
        <xdr:cNvCxnSpPr/>
      </xdr:nvCxnSpPr>
      <xdr:spPr>
        <a:xfrm rot="10800000">
          <a:off x="781050" y="10801350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94</xdr:row>
      <xdr:rowOff>123825</xdr:rowOff>
    </xdr:from>
    <xdr:to>
      <xdr:col>1</xdr:col>
      <xdr:colOff>590550</xdr:colOff>
      <xdr:row>94</xdr:row>
      <xdr:rowOff>123825</xdr:rowOff>
    </xdr:to>
    <xdr:cxnSp macro="">
      <xdr:nvCxnSpPr>
        <xdr:cNvPr id="123" name="Rechte verbindingslijn 122"/>
        <xdr:cNvCxnSpPr/>
      </xdr:nvCxnSpPr>
      <xdr:spPr>
        <a:xfrm rot="10800000">
          <a:off x="762000" y="11410950"/>
          <a:ext cx="438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92</xdr:row>
      <xdr:rowOff>152400</xdr:rowOff>
    </xdr:from>
    <xdr:to>
      <xdr:col>4</xdr:col>
      <xdr:colOff>285750</xdr:colOff>
      <xdr:row>92</xdr:row>
      <xdr:rowOff>161925</xdr:rowOff>
    </xdr:to>
    <xdr:cxnSp macro="">
      <xdr:nvCxnSpPr>
        <xdr:cNvPr id="125" name="Rechte verbindingslijn 124"/>
        <xdr:cNvCxnSpPr>
          <a:stCxn id="119" idx="3"/>
        </xdr:cNvCxnSpPr>
      </xdr:nvCxnSpPr>
      <xdr:spPr>
        <a:xfrm>
          <a:off x="2228850" y="11058525"/>
          <a:ext cx="495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60</xdr:row>
      <xdr:rowOff>9525</xdr:rowOff>
    </xdr:from>
    <xdr:to>
      <xdr:col>10</xdr:col>
      <xdr:colOff>190500</xdr:colOff>
      <xdr:row>60</xdr:row>
      <xdr:rowOff>161925</xdr:rowOff>
    </xdr:to>
    <xdr:cxnSp macro="">
      <xdr:nvCxnSpPr>
        <xdr:cNvPr id="67" name="Rechte verbindingslijn met pijl 66"/>
        <xdr:cNvCxnSpPr/>
      </xdr:nvCxnSpPr>
      <xdr:spPr>
        <a:xfrm flipV="1">
          <a:off x="5029200" y="5343525"/>
          <a:ext cx="72390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59</xdr:row>
      <xdr:rowOff>47625</xdr:rowOff>
    </xdr:from>
    <xdr:to>
      <xdr:col>8</xdr:col>
      <xdr:colOff>190500</xdr:colOff>
      <xdr:row>60</xdr:row>
      <xdr:rowOff>161925</xdr:rowOff>
    </xdr:to>
    <xdr:cxnSp macro="">
      <xdr:nvCxnSpPr>
        <xdr:cNvPr id="68" name="Rechte verbindingslijn met pijl 67"/>
        <xdr:cNvCxnSpPr/>
      </xdr:nvCxnSpPr>
      <xdr:spPr>
        <a:xfrm rot="10800000">
          <a:off x="4324350" y="5191125"/>
          <a:ext cx="74295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60</xdr:row>
      <xdr:rowOff>9525</xdr:rowOff>
    </xdr:from>
    <xdr:to>
      <xdr:col>13</xdr:col>
      <xdr:colOff>171450</xdr:colOff>
      <xdr:row>60</xdr:row>
      <xdr:rowOff>161925</xdr:rowOff>
    </xdr:to>
    <xdr:cxnSp macro="">
      <xdr:nvCxnSpPr>
        <xdr:cNvPr id="69" name="Rechte verbindingslijn met pijl 68"/>
        <xdr:cNvCxnSpPr/>
      </xdr:nvCxnSpPr>
      <xdr:spPr>
        <a:xfrm flipV="1">
          <a:off x="6305550" y="5343525"/>
          <a:ext cx="5524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60</xdr:row>
      <xdr:rowOff>9525</xdr:rowOff>
    </xdr:from>
    <xdr:to>
      <xdr:col>12</xdr:col>
      <xdr:colOff>19050</xdr:colOff>
      <xdr:row>60</xdr:row>
      <xdr:rowOff>161925</xdr:rowOff>
    </xdr:to>
    <xdr:cxnSp macro="">
      <xdr:nvCxnSpPr>
        <xdr:cNvPr id="70" name="Rechte verbindingslijn met pijl 69"/>
        <xdr:cNvCxnSpPr/>
      </xdr:nvCxnSpPr>
      <xdr:spPr>
        <a:xfrm rot="10800000">
          <a:off x="5791200" y="5343525"/>
          <a:ext cx="5143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67</xdr:row>
      <xdr:rowOff>9525</xdr:rowOff>
    </xdr:from>
    <xdr:to>
      <xdr:col>13</xdr:col>
      <xdr:colOff>152400</xdr:colOff>
      <xdr:row>67</xdr:row>
      <xdr:rowOff>142875</xdr:rowOff>
    </xdr:to>
    <xdr:cxnSp macro="">
      <xdr:nvCxnSpPr>
        <xdr:cNvPr id="72" name="Rechte verbindingslijn met pijl 71"/>
        <xdr:cNvCxnSpPr/>
      </xdr:nvCxnSpPr>
      <xdr:spPr>
        <a:xfrm flipV="1">
          <a:off x="6229350" y="6677025"/>
          <a:ext cx="6096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66</xdr:row>
      <xdr:rowOff>180975</xdr:rowOff>
    </xdr:from>
    <xdr:to>
      <xdr:col>11</xdr:col>
      <xdr:colOff>304800</xdr:colOff>
      <xdr:row>67</xdr:row>
      <xdr:rowOff>142875</xdr:rowOff>
    </xdr:to>
    <xdr:cxnSp macro="">
      <xdr:nvCxnSpPr>
        <xdr:cNvPr id="74" name="Rechte verbindingslijn met pijl 73"/>
        <xdr:cNvCxnSpPr/>
      </xdr:nvCxnSpPr>
      <xdr:spPr>
        <a:xfrm rot="10800000">
          <a:off x="5391150" y="6657975"/>
          <a:ext cx="8572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66</xdr:row>
      <xdr:rowOff>180975</xdr:rowOff>
    </xdr:from>
    <xdr:to>
      <xdr:col>9</xdr:col>
      <xdr:colOff>133350</xdr:colOff>
      <xdr:row>67</xdr:row>
      <xdr:rowOff>123825</xdr:rowOff>
    </xdr:to>
    <xdr:cxnSp macro="">
      <xdr:nvCxnSpPr>
        <xdr:cNvPr id="76" name="Rechte verbindingslijn met pijl 75"/>
        <xdr:cNvCxnSpPr/>
      </xdr:nvCxnSpPr>
      <xdr:spPr>
        <a:xfrm flipV="1">
          <a:off x="4933950" y="6657975"/>
          <a:ext cx="43815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66</xdr:row>
      <xdr:rowOff>28575</xdr:rowOff>
    </xdr:from>
    <xdr:to>
      <xdr:col>8</xdr:col>
      <xdr:colOff>57150</xdr:colOff>
      <xdr:row>67</xdr:row>
      <xdr:rowOff>123825</xdr:rowOff>
    </xdr:to>
    <xdr:cxnSp macro="">
      <xdr:nvCxnSpPr>
        <xdr:cNvPr id="77" name="Rechte verbindingslijn met pijl 76"/>
        <xdr:cNvCxnSpPr/>
      </xdr:nvCxnSpPr>
      <xdr:spPr>
        <a:xfrm rot="10800000">
          <a:off x="4305300" y="6505575"/>
          <a:ext cx="62865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52</xdr:row>
      <xdr:rowOff>180975</xdr:rowOff>
    </xdr:from>
    <xdr:to>
      <xdr:col>11</xdr:col>
      <xdr:colOff>95250</xdr:colOff>
      <xdr:row>53</xdr:row>
      <xdr:rowOff>123826</xdr:rowOff>
    </xdr:to>
    <xdr:cxnSp macro="">
      <xdr:nvCxnSpPr>
        <xdr:cNvPr id="107" name="Rechte verbindingslijn met pijl 106"/>
        <xdr:cNvCxnSpPr/>
      </xdr:nvCxnSpPr>
      <xdr:spPr>
        <a:xfrm flipV="1">
          <a:off x="5086350" y="3990975"/>
          <a:ext cx="952500" cy="1333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52</xdr:row>
      <xdr:rowOff>57150</xdr:rowOff>
    </xdr:from>
    <xdr:to>
      <xdr:col>8</xdr:col>
      <xdr:colOff>171450</xdr:colOff>
      <xdr:row>53</xdr:row>
      <xdr:rowOff>114300</xdr:rowOff>
    </xdr:to>
    <xdr:cxnSp macro="">
      <xdr:nvCxnSpPr>
        <xdr:cNvPr id="109" name="Rechte verbindingslijn met pijl 108"/>
        <xdr:cNvCxnSpPr/>
      </xdr:nvCxnSpPr>
      <xdr:spPr>
        <a:xfrm rot="10800000">
          <a:off x="4305300" y="3867150"/>
          <a:ext cx="74295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266700</xdr:colOff>
      <xdr:row>53</xdr:row>
      <xdr:rowOff>180975</xdr:rowOff>
    </xdr:from>
    <xdr:ext cx="438150" cy="285750"/>
    <xdr:sp macro="" textlink="">
      <xdr:nvSpPr>
        <xdr:cNvPr id="115" name="Tekstvak 114"/>
        <xdr:cNvSpPr txBox="1"/>
      </xdr:nvSpPr>
      <xdr:spPr>
        <a:xfrm>
          <a:off x="2095500" y="7038975"/>
          <a:ext cx="4381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Niet</a:t>
          </a:r>
        </a:p>
      </xdr:txBody>
    </xdr:sp>
    <xdr:clientData/>
  </xdr:oneCellAnchor>
  <xdr:twoCellAnchor>
    <xdr:from>
      <xdr:col>1</xdr:col>
      <xdr:colOff>533400</xdr:colOff>
      <xdr:row>54</xdr:row>
      <xdr:rowOff>161925</xdr:rowOff>
    </xdr:from>
    <xdr:to>
      <xdr:col>3</xdr:col>
      <xdr:colOff>209550</xdr:colOff>
      <xdr:row>56</xdr:row>
      <xdr:rowOff>123825</xdr:rowOff>
    </xdr:to>
    <xdr:cxnSp macro="">
      <xdr:nvCxnSpPr>
        <xdr:cNvPr id="120" name="Rechte verbindingslijn met pijl 119"/>
        <xdr:cNvCxnSpPr/>
      </xdr:nvCxnSpPr>
      <xdr:spPr>
        <a:xfrm rot="10800000" flipV="1">
          <a:off x="1143000" y="7210425"/>
          <a:ext cx="89535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54</xdr:row>
      <xdr:rowOff>142875</xdr:rowOff>
    </xdr:from>
    <xdr:to>
      <xdr:col>4</xdr:col>
      <xdr:colOff>495300</xdr:colOff>
      <xdr:row>56</xdr:row>
      <xdr:rowOff>104775</xdr:rowOff>
    </xdr:to>
    <xdr:cxnSp macro="">
      <xdr:nvCxnSpPr>
        <xdr:cNvPr id="124" name="Rechte verbindingslijn met pijl 123"/>
        <xdr:cNvCxnSpPr/>
      </xdr:nvCxnSpPr>
      <xdr:spPr>
        <a:xfrm rot="16200000" flipH="1">
          <a:off x="2600325" y="7200900"/>
          <a:ext cx="34290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21</xdr:row>
      <xdr:rowOff>142875</xdr:rowOff>
    </xdr:from>
    <xdr:to>
      <xdr:col>6</xdr:col>
      <xdr:colOff>495300</xdr:colOff>
      <xdr:row>21</xdr:row>
      <xdr:rowOff>144463</xdr:rowOff>
    </xdr:to>
    <xdr:cxnSp macro="">
      <xdr:nvCxnSpPr>
        <xdr:cNvPr id="86" name="Rechte verbindingslijn met pijl 85"/>
        <xdr:cNvCxnSpPr>
          <a:endCxn id="97" idx="1"/>
        </xdr:cNvCxnSpPr>
      </xdr:nvCxnSpPr>
      <xdr:spPr>
        <a:xfrm>
          <a:off x="3857625" y="1666875"/>
          <a:ext cx="2952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22</xdr:row>
      <xdr:rowOff>9525</xdr:rowOff>
    </xdr:from>
    <xdr:to>
      <xdr:col>2</xdr:col>
      <xdr:colOff>0</xdr:colOff>
      <xdr:row>22</xdr:row>
      <xdr:rowOff>11113</xdr:rowOff>
    </xdr:to>
    <xdr:cxnSp macro="">
      <xdr:nvCxnSpPr>
        <xdr:cNvPr id="88" name="Rechte verbindingslijn met pijl 87"/>
        <xdr:cNvCxnSpPr/>
      </xdr:nvCxnSpPr>
      <xdr:spPr>
        <a:xfrm>
          <a:off x="923925" y="1724025"/>
          <a:ext cx="2952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21</xdr:row>
      <xdr:rowOff>180975</xdr:rowOff>
    </xdr:from>
    <xdr:to>
      <xdr:col>3</xdr:col>
      <xdr:colOff>457200</xdr:colOff>
      <xdr:row>21</xdr:row>
      <xdr:rowOff>182563</xdr:rowOff>
    </xdr:to>
    <xdr:cxnSp macro="">
      <xdr:nvCxnSpPr>
        <xdr:cNvPr id="90" name="Rechte verbindingslijn met pijl 89"/>
        <xdr:cNvCxnSpPr/>
      </xdr:nvCxnSpPr>
      <xdr:spPr>
        <a:xfrm>
          <a:off x="1990725" y="1704975"/>
          <a:ext cx="2952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82</xdr:row>
      <xdr:rowOff>161925</xdr:rowOff>
    </xdr:from>
    <xdr:to>
      <xdr:col>4</xdr:col>
      <xdr:colOff>171450</xdr:colOff>
      <xdr:row>84</xdr:row>
      <xdr:rowOff>123825</xdr:rowOff>
    </xdr:to>
    <xdr:sp macro="" textlink="">
      <xdr:nvSpPr>
        <xdr:cNvPr id="93" name="Rechthoek 92"/>
        <xdr:cNvSpPr/>
      </xdr:nvSpPr>
      <xdr:spPr>
        <a:xfrm>
          <a:off x="4152900" y="1495425"/>
          <a:ext cx="1257300" cy="342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266701</xdr:colOff>
      <xdr:row>84</xdr:row>
      <xdr:rowOff>123824</xdr:rowOff>
    </xdr:from>
    <xdr:to>
      <xdr:col>2</xdr:col>
      <xdr:colOff>266702</xdr:colOff>
      <xdr:row>87</xdr:row>
      <xdr:rowOff>38103</xdr:rowOff>
    </xdr:to>
    <xdr:cxnSp macro="">
      <xdr:nvCxnSpPr>
        <xdr:cNvPr id="95" name="Rechte verbindingslijn 94"/>
        <xdr:cNvCxnSpPr/>
      </xdr:nvCxnSpPr>
      <xdr:spPr>
        <a:xfrm rot="5400000">
          <a:off x="1243012" y="16606838"/>
          <a:ext cx="48577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84</xdr:row>
      <xdr:rowOff>123825</xdr:rowOff>
    </xdr:from>
    <xdr:to>
      <xdr:col>3</xdr:col>
      <xdr:colOff>19050</xdr:colOff>
      <xdr:row>86</xdr:row>
      <xdr:rowOff>28575</xdr:rowOff>
    </xdr:to>
    <xdr:cxnSp macro="">
      <xdr:nvCxnSpPr>
        <xdr:cNvPr id="98" name="Rechte verbindingslijn 97"/>
        <xdr:cNvCxnSpPr/>
      </xdr:nvCxnSpPr>
      <xdr:spPr>
        <a:xfrm rot="5400000">
          <a:off x="4752975" y="1981200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83</xdr:row>
      <xdr:rowOff>142875</xdr:rowOff>
    </xdr:from>
    <xdr:to>
      <xdr:col>1</xdr:col>
      <xdr:colOff>495300</xdr:colOff>
      <xdr:row>83</xdr:row>
      <xdr:rowOff>144463</xdr:rowOff>
    </xdr:to>
    <xdr:cxnSp macro="">
      <xdr:nvCxnSpPr>
        <xdr:cNvPr id="100" name="Rechte verbindingslijn met pijl 99"/>
        <xdr:cNvCxnSpPr>
          <a:endCxn id="93" idx="1"/>
        </xdr:cNvCxnSpPr>
      </xdr:nvCxnSpPr>
      <xdr:spPr>
        <a:xfrm>
          <a:off x="3857625" y="1666875"/>
          <a:ext cx="2952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107</xdr:row>
      <xdr:rowOff>114300</xdr:rowOff>
    </xdr:from>
    <xdr:to>
      <xdr:col>5</xdr:col>
      <xdr:colOff>0</xdr:colOff>
      <xdr:row>109</xdr:row>
      <xdr:rowOff>76200</xdr:rowOff>
    </xdr:to>
    <xdr:cxnSp macro="">
      <xdr:nvCxnSpPr>
        <xdr:cNvPr id="102" name="Rechte verbindingslijn 101"/>
        <xdr:cNvCxnSpPr/>
      </xdr:nvCxnSpPr>
      <xdr:spPr>
        <a:xfrm rot="5400000">
          <a:off x="5915025" y="23498175"/>
          <a:ext cx="361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107</xdr:row>
      <xdr:rowOff>114300</xdr:rowOff>
    </xdr:from>
    <xdr:to>
      <xdr:col>5</xdr:col>
      <xdr:colOff>228600</xdr:colOff>
      <xdr:row>108</xdr:row>
      <xdr:rowOff>104775</xdr:rowOff>
    </xdr:to>
    <xdr:cxnSp macro="">
      <xdr:nvCxnSpPr>
        <xdr:cNvPr id="105" name="Rechte verbindingslijn 104"/>
        <xdr:cNvCxnSpPr/>
      </xdr:nvCxnSpPr>
      <xdr:spPr>
        <a:xfrm>
          <a:off x="6096000" y="23317200"/>
          <a:ext cx="2286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108</xdr:row>
      <xdr:rowOff>104775</xdr:rowOff>
    </xdr:from>
    <xdr:to>
      <xdr:col>5</xdr:col>
      <xdr:colOff>228600</xdr:colOff>
      <xdr:row>109</xdr:row>
      <xdr:rowOff>95250</xdr:rowOff>
    </xdr:to>
    <xdr:cxnSp macro="">
      <xdr:nvCxnSpPr>
        <xdr:cNvPr id="111" name="Rechte verbindingslijn 110"/>
        <xdr:cNvCxnSpPr/>
      </xdr:nvCxnSpPr>
      <xdr:spPr>
        <a:xfrm rot="10800000" flipV="1">
          <a:off x="6096000" y="23507700"/>
          <a:ext cx="2286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108</xdr:row>
      <xdr:rowOff>104775</xdr:rowOff>
    </xdr:from>
    <xdr:to>
      <xdr:col>5</xdr:col>
      <xdr:colOff>514350</xdr:colOff>
      <xdr:row>108</xdr:row>
      <xdr:rowOff>104775</xdr:rowOff>
    </xdr:to>
    <xdr:cxnSp macro="">
      <xdr:nvCxnSpPr>
        <xdr:cNvPr id="113" name="Rechte verbindingslijn 112"/>
        <xdr:cNvCxnSpPr/>
      </xdr:nvCxnSpPr>
      <xdr:spPr>
        <a:xfrm>
          <a:off x="6324600" y="23507700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108</xdr:row>
      <xdr:rowOff>104775</xdr:rowOff>
    </xdr:from>
    <xdr:to>
      <xdr:col>5</xdr:col>
      <xdr:colOff>0</xdr:colOff>
      <xdr:row>108</xdr:row>
      <xdr:rowOff>104775</xdr:rowOff>
    </xdr:to>
    <xdr:cxnSp macro="">
      <xdr:nvCxnSpPr>
        <xdr:cNvPr id="117" name="Rechte verbindingslijn 116"/>
        <xdr:cNvCxnSpPr/>
      </xdr:nvCxnSpPr>
      <xdr:spPr>
        <a:xfrm rot="10800000">
          <a:off x="5810250" y="23507700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107</xdr:row>
      <xdr:rowOff>114300</xdr:rowOff>
    </xdr:from>
    <xdr:to>
      <xdr:col>5</xdr:col>
      <xdr:colOff>219075</xdr:colOff>
      <xdr:row>109</xdr:row>
      <xdr:rowOff>95250</xdr:rowOff>
    </xdr:to>
    <xdr:cxnSp macro="">
      <xdr:nvCxnSpPr>
        <xdr:cNvPr id="122" name="Rechte verbindingslijn 121"/>
        <xdr:cNvCxnSpPr/>
      </xdr:nvCxnSpPr>
      <xdr:spPr>
        <a:xfrm rot="5400000">
          <a:off x="6124575" y="23507700"/>
          <a:ext cx="381000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106</xdr:row>
      <xdr:rowOff>133350</xdr:rowOff>
    </xdr:from>
    <xdr:to>
      <xdr:col>5</xdr:col>
      <xdr:colOff>247650</xdr:colOff>
      <xdr:row>107</xdr:row>
      <xdr:rowOff>85725</xdr:rowOff>
    </xdr:to>
    <xdr:cxnSp macro="">
      <xdr:nvCxnSpPr>
        <xdr:cNvPr id="126" name="Rechte verbindingslijn met pijl 125"/>
        <xdr:cNvCxnSpPr/>
      </xdr:nvCxnSpPr>
      <xdr:spPr>
        <a:xfrm flipV="1">
          <a:off x="3124200" y="17516475"/>
          <a:ext cx="1714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107</xdr:row>
      <xdr:rowOff>0</xdr:rowOff>
    </xdr:from>
    <xdr:to>
      <xdr:col>5</xdr:col>
      <xdr:colOff>323850</xdr:colOff>
      <xdr:row>107</xdr:row>
      <xdr:rowOff>133350</xdr:rowOff>
    </xdr:to>
    <xdr:cxnSp macro="">
      <xdr:nvCxnSpPr>
        <xdr:cNvPr id="127" name="Rechte verbindingslijn met pijl 126"/>
        <xdr:cNvCxnSpPr/>
      </xdr:nvCxnSpPr>
      <xdr:spPr>
        <a:xfrm flipV="1">
          <a:off x="3181350" y="17583150"/>
          <a:ext cx="1905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107</xdr:row>
      <xdr:rowOff>171450</xdr:rowOff>
    </xdr:from>
    <xdr:to>
      <xdr:col>2</xdr:col>
      <xdr:colOff>476250</xdr:colOff>
      <xdr:row>109</xdr:row>
      <xdr:rowOff>19050</xdr:rowOff>
    </xdr:to>
    <xdr:sp macro="" textlink="">
      <xdr:nvSpPr>
        <xdr:cNvPr id="128" name="Ovaal 127"/>
        <xdr:cNvSpPr/>
      </xdr:nvSpPr>
      <xdr:spPr>
        <a:xfrm>
          <a:off x="1409700" y="17754600"/>
          <a:ext cx="2857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232347</xdr:colOff>
      <xdr:row>108</xdr:row>
      <xdr:rowOff>7692</xdr:rowOff>
    </xdr:from>
    <xdr:to>
      <xdr:col>2</xdr:col>
      <xdr:colOff>434403</xdr:colOff>
      <xdr:row>108</xdr:row>
      <xdr:rowOff>182808</xdr:rowOff>
    </xdr:to>
    <xdr:cxnSp macro="">
      <xdr:nvCxnSpPr>
        <xdr:cNvPr id="130" name="Rechte verbindingslijn 129"/>
        <xdr:cNvCxnSpPr>
          <a:stCxn id="128" idx="1"/>
          <a:endCxn id="128" idx="5"/>
        </xdr:cNvCxnSpPr>
      </xdr:nvCxnSpPr>
      <xdr:spPr>
        <a:xfrm rot="16200000" flipH="1">
          <a:off x="1465017" y="17777397"/>
          <a:ext cx="175116" cy="2020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232347</xdr:colOff>
      <xdr:row>108</xdr:row>
      <xdr:rowOff>7692</xdr:rowOff>
    </xdr:from>
    <xdr:to>
      <xdr:col>2</xdr:col>
      <xdr:colOff>434403</xdr:colOff>
      <xdr:row>108</xdr:row>
      <xdr:rowOff>182808</xdr:rowOff>
    </xdr:to>
    <xdr:cxnSp macro="">
      <xdr:nvCxnSpPr>
        <xdr:cNvPr id="133" name="Rechte verbindingslijn 132"/>
        <xdr:cNvCxnSpPr>
          <a:stCxn id="128" idx="7"/>
          <a:endCxn id="128" idx="3"/>
        </xdr:cNvCxnSpPr>
      </xdr:nvCxnSpPr>
      <xdr:spPr>
        <a:xfrm rot="16200000" flipH="1" flipV="1">
          <a:off x="1465017" y="17777397"/>
          <a:ext cx="175116" cy="2020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108</xdr:row>
      <xdr:rowOff>95249</xdr:rowOff>
    </xdr:from>
    <xdr:to>
      <xdr:col>2</xdr:col>
      <xdr:colOff>190500</xdr:colOff>
      <xdr:row>108</xdr:row>
      <xdr:rowOff>104774</xdr:rowOff>
    </xdr:to>
    <xdr:cxnSp macro="">
      <xdr:nvCxnSpPr>
        <xdr:cNvPr id="135" name="Rechte verbindingslijn 134"/>
        <xdr:cNvCxnSpPr>
          <a:stCxn id="128" idx="2"/>
        </xdr:cNvCxnSpPr>
      </xdr:nvCxnSpPr>
      <xdr:spPr>
        <a:xfrm rot="10800000" flipV="1">
          <a:off x="1123950" y="17878424"/>
          <a:ext cx="285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108</xdr:row>
      <xdr:rowOff>85725</xdr:rowOff>
    </xdr:from>
    <xdr:to>
      <xdr:col>3</xdr:col>
      <xdr:colOff>152400</xdr:colOff>
      <xdr:row>108</xdr:row>
      <xdr:rowOff>95250</xdr:rowOff>
    </xdr:to>
    <xdr:cxnSp macro="">
      <xdr:nvCxnSpPr>
        <xdr:cNvPr id="144" name="Rechte verbindingslijn 143"/>
        <xdr:cNvCxnSpPr>
          <a:stCxn id="128" idx="6"/>
        </xdr:cNvCxnSpPr>
      </xdr:nvCxnSpPr>
      <xdr:spPr>
        <a:xfrm flipV="1">
          <a:off x="1695450" y="17868900"/>
          <a:ext cx="2857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110</xdr:row>
      <xdr:rowOff>9525</xdr:rowOff>
    </xdr:from>
    <xdr:to>
      <xdr:col>3</xdr:col>
      <xdr:colOff>581025</xdr:colOff>
      <xdr:row>111</xdr:row>
      <xdr:rowOff>180975</xdr:rowOff>
    </xdr:to>
    <xdr:cxnSp macro="">
      <xdr:nvCxnSpPr>
        <xdr:cNvPr id="147" name="Rechte verbindingslijn 146"/>
        <xdr:cNvCxnSpPr/>
      </xdr:nvCxnSpPr>
      <xdr:spPr>
        <a:xfrm rot="5400000">
          <a:off x="2228850" y="18373725"/>
          <a:ext cx="361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110</xdr:row>
      <xdr:rowOff>9525</xdr:rowOff>
    </xdr:from>
    <xdr:to>
      <xdr:col>3</xdr:col>
      <xdr:colOff>581025</xdr:colOff>
      <xdr:row>110</xdr:row>
      <xdr:rowOff>104775</xdr:rowOff>
    </xdr:to>
    <xdr:cxnSp macro="">
      <xdr:nvCxnSpPr>
        <xdr:cNvPr id="151" name="Rechte verbindingslijn 150"/>
        <xdr:cNvCxnSpPr/>
      </xdr:nvCxnSpPr>
      <xdr:spPr>
        <a:xfrm flipV="1">
          <a:off x="2219325" y="18192750"/>
          <a:ext cx="190500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111</xdr:row>
      <xdr:rowOff>57150</xdr:rowOff>
    </xdr:from>
    <xdr:to>
      <xdr:col>3</xdr:col>
      <xdr:colOff>571500</xdr:colOff>
      <xdr:row>111</xdr:row>
      <xdr:rowOff>180975</xdr:rowOff>
    </xdr:to>
    <xdr:cxnSp macro="">
      <xdr:nvCxnSpPr>
        <xdr:cNvPr id="153" name="Rechte verbindingslijn 152"/>
        <xdr:cNvCxnSpPr/>
      </xdr:nvCxnSpPr>
      <xdr:spPr>
        <a:xfrm>
          <a:off x="2209800" y="18430875"/>
          <a:ext cx="1905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110</xdr:row>
      <xdr:rowOff>104775</xdr:rowOff>
    </xdr:from>
    <xdr:to>
      <xdr:col>3</xdr:col>
      <xdr:colOff>381000</xdr:colOff>
      <xdr:row>111</xdr:row>
      <xdr:rowOff>47625</xdr:rowOff>
    </xdr:to>
    <xdr:sp macro="" textlink="">
      <xdr:nvSpPr>
        <xdr:cNvPr id="154" name="Rechthoek 153"/>
        <xdr:cNvSpPr/>
      </xdr:nvSpPr>
      <xdr:spPr>
        <a:xfrm>
          <a:off x="2038350" y="18288000"/>
          <a:ext cx="171450" cy="133350"/>
        </a:xfrm>
        <a:prstGeom prst="rect">
          <a:avLst/>
        </a:prstGeom>
        <a:noFill/>
        <a:ln w="952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304800</xdr:colOff>
      <xdr:row>110</xdr:row>
      <xdr:rowOff>47625</xdr:rowOff>
    </xdr:from>
    <xdr:to>
      <xdr:col>3</xdr:col>
      <xdr:colOff>304800</xdr:colOff>
      <xdr:row>111</xdr:row>
      <xdr:rowOff>123825</xdr:rowOff>
    </xdr:to>
    <xdr:cxnSp macro="">
      <xdr:nvCxnSpPr>
        <xdr:cNvPr id="156" name="Rechte verbindingslijn 155"/>
        <xdr:cNvCxnSpPr/>
      </xdr:nvCxnSpPr>
      <xdr:spPr>
        <a:xfrm rot="5400000">
          <a:off x="2000250" y="18364200"/>
          <a:ext cx="26670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3</xdr:row>
      <xdr:rowOff>95250</xdr:rowOff>
    </xdr:from>
    <xdr:to>
      <xdr:col>2</xdr:col>
      <xdr:colOff>533400</xdr:colOff>
      <xdr:row>5</xdr:row>
      <xdr:rowOff>95250</xdr:rowOff>
    </xdr:to>
    <xdr:sp macro="" textlink="">
      <xdr:nvSpPr>
        <xdr:cNvPr id="161" name="Rechthoek 160"/>
        <xdr:cNvSpPr/>
      </xdr:nvSpPr>
      <xdr:spPr>
        <a:xfrm>
          <a:off x="971550" y="476250"/>
          <a:ext cx="17145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361950</xdr:colOff>
      <xdr:row>6</xdr:row>
      <xdr:rowOff>95250</xdr:rowOff>
    </xdr:from>
    <xdr:to>
      <xdr:col>2</xdr:col>
      <xdr:colOff>533400</xdr:colOff>
      <xdr:row>8</xdr:row>
      <xdr:rowOff>95250</xdr:rowOff>
    </xdr:to>
    <xdr:sp macro="" textlink="">
      <xdr:nvSpPr>
        <xdr:cNvPr id="162" name="Rechthoek 161"/>
        <xdr:cNvSpPr/>
      </xdr:nvSpPr>
      <xdr:spPr>
        <a:xfrm>
          <a:off x="971550" y="1047750"/>
          <a:ext cx="17145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438151</xdr:colOff>
      <xdr:row>8</xdr:row>
      <xdr:rowOff>95250</xdr:rowOff>
    </xdr:from>
    <xdr:to>
      <xdr:col>2</xdr:col>
      <xdr:colOff>447676</xdr:colOff>
      <xdr:row>9</xdr:row>
      <xdr:rowOff>28575</xdr:rowOff>
    </xdr:to>
    <xdr:cxnSp macro="">
      <xdr:nvCxnSpPr>
        <xdr:cNvPr id="164" name="Rechte verbindingslijn 163"/>
        <xdr:cNvCxnSpPr>
          <a:stCxn id="162" idx="2"/>
        </xdr:cNvCxnSpPr>
      </xdr:nvCxnSpPr>
      <xdr:spPr>
        <a:xfrm rot="5400000">
          <a:off x="990601" y="1485900"/>
          <a:ext cx="123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5</xdr:row>
      <xdr:rowOff>95250</xdr:rowOff>
    </xdr:from>
    <xdr:to>
      <xdr:col>2</xdr:col>
      <xdr:colOff>447675</xdr:colOff>
      <xdr:row>6</xdr:row>
      <xdr:rowOff>95250</xdr:rowOff>
    </xdr:to>
    <xdr:cxnSp macro="">
      <xdr:nvCxnSpPr>
        <xdr:cNvPr id="166" name="Rechte verbindingslijn 165"/>
        <xdr:cNvCxnSpPr>
          <a:stCxn id="162" idx="0"/>
          <a:endCxn id="161" idx="2"/>
        </xdr:cNvCxnSpPr>
      </xdr:nvCxnSpPr>
      <xdr:spPr>
        <a:xfrm rot="5400000" flipH="1" flipV="1">
          <a:off x="962025" y="95250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2</xdr:row>
      <xdr:rowOff>123826</xdr:rowOff>
    </xdr:from>
    <xdr:to>
      <xdr:col>2</xdr:col>
      <xdr:colOff>457200</xdr:colOff>
      <xdr:row>3</xdr:row>
      <xdr:rowOff>95251</xdr:rowOff>
    </xdr:to>
    <xdr:cxnSp macro="">
      <xdr:nvCxnSpPr>
        <xdr:cNvPr id="170" name="Rechte verbindingslijn 169"/>
        <xdr:cNvCxnSpPr>
          <a:stCxn id="161" idx="0"/>
        </xdr:cNvCxnSpPr>
      </xdr:nvCxnSpPr>
      <xdr:spPr>
        <a:xfrm rot="5400000" flipH="1" flipV="1">
          <a:off x="981075" y="390526"/>
          <a:ext cx="1619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</xdr:row>
      <xdr:rowOff>142875</xdr:rowOff>
    </xdr:from>
    <xdr:to>
      <xdr:col>2</xdr:col>
      <xdr:colOff>266700</xdr:colOff>
      <xdr:row>4</xdr:row>
      <xdr:rowOff>47625</xdr:rowOff>
    </xdr:to>
    <xdr:cxnSp macro="">
      <xdr:nvCxnSpPr>
        <xdr:cNvPr id="173" name="Rechte verbindingslijn met pijl 172"/>
        <xdr:cNvCxnSpPr/>
      </xdr:nvCxnSpPr>
      <xdr:spPr>
        <a:xfrm>
          <a:off x="647700" y="523875"/>
          <a:ext cx="22860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4</xdr:row>
      <xdr:rowOff>66675</xdr:rowOff>
    </xdr:from>
    <xdr:to>
      <xdr:col>2</xdr:col>
      <xdr:colOff>257175</xdr:colOff>
      <xdr:row>4</xdr:row>
      <xdr:rowOff>161925</xdr:rowOff>
    </xdr:to>
    <xdr:cxnSp macro="">
      <xdr:nvCxnSpPr>
        <xdr:cNvPr id="174" name="Rechte verbindingslijn met pijl 173"/>
        <xdr:cNvCxnSpPr/>
      </xdr:nvCxnSpPr>
      <xdr:spPr>
        <a:xfrm>
          <a:off x="638175" y="638175"/>
          <a:ext cx="22860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6</xdr:row>
      <xdr:rowOff>9525</xdr:rowOff>
    </xdr:from>
    <xdr:to>
      <xdr:col>3</xdr:col>
      <xdr:colOff>457200</xdr:colOff>
      <xdr:row>6</xdr:row>
      <xdr:rowOff>9525</xdr:rowOff>
    </xdr:to>
    <xdr:cxnSp macro="">
      <xdr:nvCxnSpPr>
        <xdr:cNvPr id="176" name="Rechte verbindingslijn 175"/>
        <xdr:cNvCxnSpPr/>
      </xdr:nvCxnSpPr>
      <xdr:spPr>
        <a:xfrm>
          <a:off x="1047750" y="962025"/>
          <a:ext cx="628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9</xdr:row>
      <xdr:rowOff>9525</xdr:rowOff>
    </xdr:from>
    <xdr:to>
      <xdr:col>3</xdr:col>
      <xdr:colOff>476250</xdr:colOff>
      <xdr:row>9</xdr:row>
      <xdr:rowOff>9525</xdr:rowOff>
    </xdr:to>
    <xdr:cxnSp macro="">
      <xdr:nvCxnSpPr>
        <xdr:cNvPr id="178" name="Rechte verbindingslijn 177"/>
        <xdr:cNvCxnSpPr/>
      </xdr:nvCxnSpPr>
      <xdr:spPr>
        <a:xfrm>
          <a:off x="1028700" y="1533525"/>
          <a:ext cx="666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2</xdr:row>
      <xdr:rowOff>123825</xdr:rowOff>
    </xdr:from>
    <xdr:to>
      <xdr:col>3</xdr:col>
      <xdr:colOff>476250</xdr:colOff>
      <xdr:row>2</xdr:row>
      <xdr:rowOff>123825</xdr:rowOff>
    </xdr:to>
    <xdr:cxnSp macro="">
      <xdr:nvCxnSpPr>
        <xdr:cNvPr id="180" name="Rechte verbindingslijn 179"/>
        <xdr:cNvCxnSpPr/>
      </xdr:nvCxnSpPr>
      <xdr:spPr>
        <a:xfrm>
          <a:off x="1085850" y="3143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</xdr:row>
      <xdr:rowOff>28575</xdr:rowOff>
    </xdr:from>
    <xdr:to>
      <xdr:col>4</xdr:col>
      <xdr:colOff>47625</xdr:colOff>
      <xdr:row>3</xdr:row>
      <xdr:rowOff>9525</xdr:rowOff>
    </xdr:to>
    <xdr:sp macro="" textlink="">
      <xdr:nvSpPr>
        <xdr:cNvPr id="181" name="Ovaal 180"/>
        <xdr:cNvSpPr/>
      </xdr:nvSpPr>
      <xdr:spPr>
        <a:xfrm>
          <a:off x="1685925" y="219075"/>
          <a:ext cx="190500" cy="1714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485775</xdr:colOff>
      <xdr:row>5</xdr:row>
      <xdr:rowOff>104775</xdr:rowOff>
    </xdr:from>
    <xdr:to>
      <xdr:col>4</xdr:col>
      <xdr:colOff>66675</xdr:colOff>
      <xdr:row>6</xdr:row>
      <xdr:rowOff>85725</xdr:rowOff>
    </xdr:to>
    <xdr:sp macro="" textlink="">
      <xdr:nvSpPr>
        <xdr:cNvPr id="182" name="Ovaal 181"/>
        <xdr:cNvSpPr/>
      </xdr:nvSpPr>
      <xdr:spPr>
        <a:xfrm>
          <a:off x="1704975" y="866775"/>
          <a:ext cx="190500" cy="1714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447675</xdr:colOff>
      <xdr:row>8</xdr:row>
      <xdr:rowOff>104775</xdr:rowOff>
    </xdr:from>
    <xdr:to>
      <xdr:col>4</xdr:col>
      <xdr:colOff>28575</xdr:colOff>
      <xdr:row>9</xdr:row>
      <xdr:rowOff>85725</xdr:rowOff>
    </xdr:to>
    <xdr:sp macro="" textlink="">
      <xdr:nvSpPr>
        <xdr:cNvPr id="183" name="Ovaal 182"/>
        <xdr:cNvSpPr/>
      </xdr:nvSpPr>
      <xdr:spPr>
        <a:xfrm>
          <a:off x="1666875" y="1438275"/>
          <a:ext cx="190500" cy="17145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361950</xdr:colOff>
      <xdr:row>3</xdr:row>
      <xdr:rowOff>95250</xdr:rowOff>
    </xdr:from>
    <xdr:to>
      <xdr:col>6</xdr:col>
      <xdr:colOff>533400</xdr:colOff>
      <xdr:row>5</xdr:row>
      <xdr:rowOff>95250</xdr:rowOff>
    </xdr:to>
    <xdr:sp macro="" textlink="">
      <xdr:nvSpPr>
        <xdr:cNvPr id="184" name="Rechthoek 183"/>
        <xdr:cNvSpPr/>
      </xdr:nvSpPr>
      <xdr:spPr>
        <a:xfrm>
          <a:off x="971550" y="476250"/>
          <a:ext cx="17145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361950</xdr:colOff>
      <xdr:row>6</xdr:row>
      <xdr:rowOff>95250</xdr:rowOff>
    </xdr:from>
    <xdr:to>
      <xdr:col>6</xdr:col>
      <xdr:colOff>533400</xdr:colOff>
      <xdr:row>8</xdr:row>
      <xdr:rowOff>95250</xdr:rowOff>
    </xdr:to>
    <xdr:sp macro="" textlink="">
      <xdr:nvSpPr>
        <xdr:cNvPr id="185" name="Rechthoek 184"/>
        <xdr:cNvSpPr/>
      </xdr:nvSpPr>
      <xdr:spPr>
        <a:xfrm>
          <a:off x="971550" y="1047750"/>
          <a:ext cx="171450" cy="381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438151</xdr:colOff>
      <xdr:row>8</xdr:row>
      <xdr:rowOff>95250</xdr:rowOff>
    </xdr:from>
    <xdr:to>
      <xdr:col>6</xdr:col>
      <xdr:colOff>447676</xdr:colOff>
      <xdr:row>9</xdr:row>
      <xdr:rowOff>28575</xdr:rowOff>
    </xdr:to>
    <xdr:cxnSp macro="">
      <xdr:nvCxnSpPr>
        <xdr:cNvPr id="186" name="Rechte verbindingslijn 185"/>
        <xdr:cNvCxnSpPr>
          <a:stCxn id="185" idx="2"/>
        </xdr:cNvCxnSpPr>
      </xdr:nvCxnSpPr>
      <xdr:spPr>
        <a:xfrm rot="5400000">
          <a:off x="990601" y="1485900"/>
          <a:ext cx="123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5</xdr:row>
      <xdr:rowOff>95250</xdr:rowOff>
    </xdr:from>
    <xdr:to>
      <xdr:col>6</xdr:col>
      <xdr:colOff>447675</xdr:colOff>
      <xdr:row>6</xdr:row>
      <xdr:rowOff>95250</xdr:rowOff>
    </xdr:to>
    <xdr:cxnSp macro="">
      <xdr:nvCxnSpPr>
        <xdr:cNvPr id="187" name="Rechte verbindingslijn 186"/>
        <xdr:cNvCxnSpPr>
          <a:stCxn id="185" idx="0"/>
          <a:endCxn id="184" idx="2"/>
        </xdr:cNvCxnSpPr>
      </xdr:nvCxnSpPr>
      <xdr:spPr>
        <a:xfrm rot="5400000" flipH="1" flipV="1">
          <a:off x="962025" y="95250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2</xdr:row>
      <xdr:rowOff>123826</xdr:rowOff>
    </xdr:from>
    <xdr:to>
      <xdr:col>6</xdr:col>
      <xdr:colOff>457200</xdr:colOff>
      <xdr:row>3</xdr:row>
      <xdr:rowOff>95251</xdr:rowOff>
    </xdr:to>
    <xdr:cxnSp macro="">
      <xdr:nvCxnSpPr>
        <xdr:cNvPr id="188" name="Rechte verbindingslijn 187"/>
        <xdr:cNvCxnSpPr>
          <a:stCxn id="184" idx="0"/>
        </xdr:cNvCxnSpPr>
      </xdr:nvCxnSpPr>
      <xdr:spPr>
        <a:xfrm rot="5400000" flipH="1" flipV="1">
          <a:off x="981075" y="390526"/>
          <a:ext cx="1619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6</xdr:row>
      <xdr:rowOff>9525</xdr:rowOff>
    </xdr:from>
    <xdr:to>
      <xdr:col>7</xdr:col>
      <xdr:colOff>457200</xdr:colOff>
      <xdr:row>6</xdr:row>
      <xdr:rowOff>9525</xdr:rowOff>
    </xdr:to>
    <xdr:cxnSp macro="">
      <xdr:nvCxnSpPr>
        <xdr:cNvPr id="191" name="Rechte verbindingslijn 190"/>
        <xdr:cNvCxnSpPr/>
      </xdr:nvCxnSpPr>
      <xdr:spPr>
        <a:xfrm>
          <a:off x="1047750" y="962025"/>
          <a:ext cx="628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9</xdr:row>
      <xdr:rowOff>9525</xdr:rowOff>
    </xdr:from>
    <xdr:to>
      <xdr:col>7</xdr:col>
      <xdr:colOff>476250</xdr:colOff>
      <xdr:row>9</xdr:row>
      <xdr:rowOff>9525</xdr:rowOff>
    </xdr:to>
    <xdr:cxnSp macro="">
      <xdr:nvCxnSpPr>
        <xdr:cNvPr id="192" name="Rechte verbindingslijn 191"/>
        <xdr:cNvCxnSpPr/>
      </xdr:nvCxnSpPr>
      <xdr:spPr>
        <a:xfrm>
          <a:off x="1028700" y="1533525"/>
          <a:ext cx="666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2</xdr:row>
      <xdr:rowOff>123825</xdr:rowOff>
    </xdr:from>
    <xdr:to>
      <xdr:col>7</xdr:col>
      <xdr:colOff>476250</xdr:colOff>
      <xdr:row>2</xdr:row>
      <xdr:rowOff>123825</xdr:rowOff>
    </xdr:to>
    <xdr:cxnSp macro="">
      <xdr:nvCxnSpPr>
        <xdr:cNvPr id="193" name="Rechte verbindingslijn 192"/>
        <xdr:cNvCxnSpPr/>
      </xdr:nvCxnSpPr>
      <xdr:spPr>
        <a:xfrm>
          <a:off x="1085850" y="314325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2</xdr:row>
      <xdr:rowOff>28575</xdr:rowOff>
    </xdr:from>
    <xdr:to>
      <xdr:col>8</xdr:col>
      <xdr:colOff>57149</xdr:colOff>
      <xdr:row>3</xdr:row>
      <xdr:rowOff>28575</xdr:rowOff>
    </xdr:to>
    <xdr:sp macro="" textlink="">
      <xdr:nvSpPr>
        <xdr:cNvPr id="194" name="Ovaal 193"/>
        <xdr:cNvSpPr/>
      </xdr:nvSpPr>
      <xdr:spPr>
        <a:xfrm flipH="1">
          <a:off x="4762500" y="219075"/>
          <a:ext cx="171449" cy="1905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485775</xdr:colOff>
      <xdr:row>5</xdr:row>
      <xdr:rowOff>104775</xdr:rowOff>
    </xdr:from>
    <xdr:to>
      <xdr:col>8</xdr:col>
      <xdr:colOff>66675</xdr:colOff>
      <xdr:row>6</xdr:row>
      <xdr:rowOff>85725</xdr:rowOff>
    </xdr:to>
    <xdr:sp macro="" textlink="">
      <xdr:nvSpPr>
        <xdr:cNvPr id="195" name="Ovaal 194"/>
        <xdr:cNvSpPr/>
      </xdr:nvSpPr>
      <xdr:spPr>
        <a:xfrm>
          <a:off x="1704975" y="866775"/>
          <a:ext cx="190500" cy="1714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7</xdr:col>
      <xdr:colOff>447675</xdr:colOff>
      <xdr:row>8</xdr:row>
      <xdr:rowOff>104775</xdr:rowOff>
    </xdr:from>
    <xdr:to>
      <xdr:col>8</xdr:col>
      <xdr:colOff>28575</xdr:colOff>
      <xdr:row>9</xdr:row>
      <xdr:rowOff>85725</xdr:rowOff>
    </xdr:to>
    <xdr:sp macro="" textlink="">
      <xdr:nvSpPr>
        <xdr:cNvPr id="196" name="Ovaal 195"/>
        <xdr:cNvSpPr/>
      </xdr:nvSpPr>
      <xdr:spPr>
        <a:xfrm>
          <a:off x="1666875" y="1438275"/>
          <a:ext cx="190500" cy="17145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76200</xdr:colOff>
      <xdr:row>11</xdr:row>
      <xdr:rowOff>28575</xdr:rowOff>
    </xdr:from>
    <xdr:to>
      <xdr:col>3</xdr:col>
      <xdr:colOff>381000</xdr:colOff>
      <xdr:row>11</xdr:row>
      <xdr:rowOff>142875</xdr:rowOff>
    </xdr:to>
    <xdr:cxnSp macro="">
      <xdr:nvCxnSpPr>
        <xdr:cNvPr id="198" name="Rechte verbindingslijn 197"/>
        <xdr:cNvCxnSpPr/>
      </xdr:nvCxnSpPr>
      <xdr:spPr>
        <a:xfrm flipV="1">
          <a:off x="1905000" y="1933575"/>
          <a:ext cx="304800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11</xdr:row>
      <xdr:rowOff>142875</xdr:rowOff>
    </xdr:from>
    <xdr:to>
      <xdr:col>3</xdr:col>
      <xdr:colOff>57150</xdr:colOff>
      <xdr:row>11</xdr:row>
      <xdr:rowOff>142875</xdr:rowOff>
    </xdr:to>
    <xdr:cxnSp macro="">
      <xdr:nvCxnSpPr>
        <xdr:cNvPr id="200" name="Rechte verbindingslijn 199"/>
        <xdr:cNvCxnSpPr/>
      </xdr:nvCxnSpPr>
      <xdr:spPr>
        <a:xfrm rot="10800000">
          <a:off x="1504950" y="2047875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11</xdr:row>
      <xdr:rowOff>161925</xdr:rowOff>
    </xdr:from>
    <xdr:to>
      <xdr:col>4</xdr:col>
      <xdr:colOff>133350</xdr:colOff>
      <xdr:row>11</xdr:row>
      <xdr:rowOff>161925</xdr:rowOff>
    </xdr:to>
    <xdr:cxnSp macro="">
      <xdr:nvCxnSpPr>
        <xdr:cNvPr id="202" name="Rechte verbindingslijn 201"/>
        <xdr:cNvCxnSpPr/>
      </xdr:nvCxnSpPr>
      <xdr:spPr>
        <a:xfrm>
          <a:off x="2209800" y="2066925"/>
          <a:ext cx="361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10</xdr:row>
      <xdr:rowOff>85725</xdr:rowOff>
    </xdr:from>
    <xdr:to>
      <xdr:col>3</xdr:col>
      <xdr:colOff>228600</xdr:colOff>
      <xdr:row>11</xdr:row>
      <xdr:rowOff>104775</xdr:rowOff>
    </xdr:to>
    <xdr:cxnSp macro="">
      <xdr:nvCxnSpPr>
        <xdr:cNvPr id="204" name="Rechte verbindingslijn 203"/>
        <xdr:cNvCxnSpPr/>
      </xdr:nvCxnSpPr>
      <xdr:spPr>
        <a:xfrm rot="5400000" flipH="1" flipV="1">
          <a:off x="1952625" y="1905000"/>
          <a:ext cx="209550" cy="0"/>
        </a:xfrm>
        <a:prstGeom prst="line">
          <a:avLst/>
        </a:prstGeom>
        <a:ln w="127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11</xdr:row>
      <xdr:rowOff>123825</xdr:rowOff>
    </xdr:from>
    <xdr:to>
      <xdr:col>3</xdr:col>
      <xdr:colOff>388619</xdr:colOff>
      <xdr:row>11</xdr:row>
      <xdr:rowOff>169544</xdr:rowOff>
    </xdr:to>
    <xdr:sp macro="" textlink="">
      <xdr:nvSpPr>
        <xdr:cNvPr id="208" name="Ovaal 207"/>
        <xdr:cNvSpPr/>
      </xdr:nvSpPr>
      <xdr:spPr>
        <a:xfrm>
          <a:off x="2171700" y="2028825"/>
          <a:ext cx="45719" cy="45719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19050</xdr:colOff>
      <xdr:row>11</xdr:row>
      <xdr:rowOff>123825</xdr:rowOff>
    </xdr:from>
    <xdr:to>
      <xdr:col>3</xdr:col>
      <xdr:colOff>64769</xdr:colOff>
      <xdr:row>11</xdr:row>
      <xdr:rowOff>169544</xdr:rowOff>
    </xdr:to>
    <xdr:sp macro="" textlink="">
      <xdr:nvSpPr>
        <xdr:cNvPr id="209" name="Ovaal 208"/>
        <xdr:cNvSpPr/>
      </xdr:nvSpPr>
      <xdr:spPr>
        <a:xfrm>
          <a:off x="1847850" y="2028825"/>
          <a:ext cx="45719" cy="45719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152400</xdr:colOff>
      <xdr:row>10</xdr:row>
      <xdr:rowOff>85725</xdr:rowOff>
    </xdr:from>
    <xdr:to>
      <xdr:col>3</xdr:col>
      <xdr:colOff>323850</xdr:colOff>
      <xdr:row>10</xdr:row>
      <xdr:rowOff>85725</xdr:rowOff>
    </xdr:to>
    <xdr:cxnSp macro="">
      <xdr:nvCxnSpPr>
        <xdr:cNvPr id="211" name="Rechte verbindingslijn 210"/>
        <xdr:cNvCxnSpPr/>
      </xdr:nvCxnSpPr>
      <xdr:spPr>
        <a:xfrm>
          <a:off x="1981200" y="180022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10</xdr:row>
      <xdr:rowOff>85725</xdr:rowOff>
    </xdr:from>
    <xdr:to>
      <xdr:col>3</xdr:col>
      <xdr:colOff>152400</xdr:colOff>
      <xdr:row>10</xdr:row>
      <xdr:rowOff>180975</xdr:rowOff>
    </xdr:to>
    <xdr:cxnSp macro="">
      <xdr:nvCxnSpPr>
        <xdr:cNvPr id="213" name="Rechte verbindingslijn 212"/>
        <xdr:cNvCxnSpPr/>
      </xdr:nvCxnSpPr>
      <xdr:spPr>
        <a:xfrm rot="5400000">
          <a:off x="1933575" y="1847850"/>
          <a:ext cx="9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10</xdr:row>
      <xdr:rowOff>85725</xdr:rowOff>
    </xdr:from>
    <xdr:to>
      <xdr:col>3</xdr:col>
      <xdr:colOff>323850</xdr:colOff>
      <xdr:row>10</xdr:row>
      <xdr:rowOff>161925</xdr:rowOff>
    </xdr:to>
    <xdr:cxnSp macro="">
      <xdr:nvCxnSpPr>
        <xdr:cNvPr id="215" name="Rechte verbindingslijn 214"/>
        <xdr:cNvCxnSpPr/>
      </xdr:nvCxnSpPr>
      <xdr:spPr>
        <a:xfrm rot="5400000">
          <a:off x="2114550" y="1838325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14</xdr:row>
      <xdr:rowOff>85725</xdr:rowOff>
    </xdr:from>
    <xdr:to>
      <xdr:col>3</xdr:col>
      <xdr:colOff>381000</xdr:colOff>
      <xdr:row>15</xdr:row>
      <xdr:rowOff>47625</xdr:rowOff>
    </xdr:to>
    <xdr:sp macro="" textlink="">
      <xdr:nvSpPr>
        <xdr:cNvPr id="216" name="Ovaal 215"/>
        <xdr:cNvSpPr/>
      </xdr:nvSpPr>
      <xdr:spPr>
        <a:xfrm>
          <a:off x="2057400" y="2562225"/>
          <a:ext cx="152400" cy="152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444407</xdr:colOff>
      <xdr:row>13</xdr:row>
      <xdr:rowOff>180975</xdr:rowOff>
    </xdr:from>
    <xdr:to>
      <xdr:col>3</xdr:col>
      <xdr:colOff>552450</xdr:colOff>
      <xdr:row>14</xdr:row>
      <xdr:rowOff>79468</xdr:rowOff>
    </xdr:to>
    <xdr:cxnSp macro="">
      <xdr:nvCxnSpPr>
        <xdr:cNvPr id="218" name="Rechte verbindingslijn 217"/>
        <xdr:cNvCxnSpPr/>
      </xdr:nvCxnSpPr>
      <xdr:spPr>
        <a:xfrm flipV="1">
          <a:off x="2273207" y="2466975"/>
          <a:ext cx="108043" cy="889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15</xdr:row>
      <xdr:rowOff>104775</xdr:rowOff>
    </xdr:from>
    <xdr:to>
      <xdr:col>3</xdr:col>
      <xdr:colOff>304800</xdr:colOff>
      <xdr:row>16</xdr:row>
      <xdr:rowOff>66675</xdr:rowOff>
    </xdr:to>
    <xdr:cxnSp macro="">
      <xdr:nvCxnSpPr>
        <xdr:cNvPr id="222" name="Rechte verbindingslijn 221"/>
        <xdr:cNvCxnSpPr/>
      </xdr:nvCxnSpPr>
      <xdr:spPr>
        <a:xfrm rot="5400000">
          <a:off x="2057400" y="284797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15</xdr:row>
      <xdr:rowOff>66675</xdr:rowOff>
    </xdr:from>
    <xdr:to>
      <xdr:col>3</xdr:col>
      <xdr:colOff>171450</xdr:colOff>
      <xdr:row>15</xdr:row>
      <xdr:rowOff>180975</xdr:rowOff>
    </xdr:to>
    <xdr:cxnSp macro="">
      <xdr:nvCxnSpPr>
        <xdr:cNvPr id="227" name="Rechte verbindingslijn 226"/>
        <xdr:cNvCxnSpPr/>
      </xdr:nvCxnSpPr>
      <xdr:spPr>
        <a:xfrm rot="10800000" flipV="1">
          <a:off x="1866900" y="2733675"/>
          <a:ext cx="133350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14</xdr:row>
      <xdr:rowOff>161925</xdr:rowOff>
    </xdr:from>
    <xdr:to>
      <xdr:col>3</xdr:col>
      <xdr:colOff>133350</xdr:colOff>
      <xdr:row>14</xdr:row>
      <xdr:rowOff>161925</xdr:rowOff>
    </xdr:to>
    <xdr:cxnSp macro="">
      <xdr:nvCxnSpPr>
        <xdr:cNvPr id="229" name="Rechte verbindingslijn 228"/>
        <xdr:cNvCxnSpPr/>
      </xdr:nvCxnSpPr>
      <xdr:spPr>
        <a:xfrm rot="10800000">
          <a:off x="1771650" y="2638425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434882</xdr:colOff>
      <xdr:row>15</xdr:row>
      <xdr:rowOff>53882</xdr:rowOff>
    </xdr:from>
    <xdr:to>
      <xdr:col>3</xdr:col>
      <xdr:colOff>590550</xdr:colOff>
      <xdr:row>15</xdr:row>
      <xdr:rowOff>171450</xdr:rowOff>
    </xdr:to>
    <xdr:cxnSp macro="">
      <xdr:nvCxnSpPr>
        <xdr:cNvPr id="233" name="Rechte verbindingslijn 232"/>
        <xdr:cNvCxnSpPr/>
      </xdr:nvCxnSpPr>
      <xdr:spPr>
        <a:xfrm rot="16200000" flipH="1">
          <a:off x="2282732" y="2701832"/>
          <a:ext cx="117568" cy="1556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276225</xdr:colOff>
      <xdr:row>14</xdr:row>
      <xdr:rowOff>28575</xdr:rowOff>
    </xdr:from>
    <xdr:ext cx="228600" cy="247650"/>
    <xdr:sp macro="" textlink="">
      <xdr:nvSpPr>
        <xdr:cNvPr id="234" name="Tekstvak 233"/>
        <xdr:cNvSpPr txBox="1"/>
      </xdr:nvSpPr>
      <xdr:spPr>
        <a:xfrm>
          <a:off x="1495425" y="2505075"/>
          <a:ext cx="22860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1</a:t>
          </a:r>
        </a:p>
      </xdr:txBody>
    </xdr:sp>
    <xdr:clientData/>
  </xdr:oneCellAnchor>
  <xdr:oneCellAnchor>
    <xdr:from>
      <xdr:col>2</xdr:col>
      <xdr:colOff>466725</xdr:colOff>
      <xdr:row>15</xdr:row>
      <xdr:rowOff>66675</xdr:rowOff>
    </xdr:from>
    <xdr:ext cx="228600" cy="247650"/>
    <xdr:sp macro="" textlink="">
      <xdr:nvSpPr>
        <xdr:cNvPr id="235" name="Tekstvak 234"/>
        <xdr:cNvSpPr txBox="1"/>
      </xdr:nvSpPr>
      <xdr:spPr>
        <a:xfrm>
          <a:off x="1685925" y="2733675"/>
          <a:ext cx="22860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0</a:t>
          </a:r>
        </a:p>
      </xdr:txBody>
    </xdr:sp>
    <xdr:clientData/>
  </xdr:oneCellAnchor>
  <xdr:oneCellAnchor>
    <xdr:from>
      <xdr:col>3</xdr:col>
      <xdr:colOff>495300</xdr:colOff>
      <xdr:row>13</xdr:row>
      <xdr:rowOff>9525</xdr:rowOff>
    </xdr:from>
    <xdr:ext cx="228600" cy="247650"/>
    <xdr:sp macro="" textlink="">
      <xdr:nvSpPr>
        <xdr:cNvPr id="236" name="Tekstvak 235"/>
        <xdr:cNvSpPr txBox="1"/>
      </xdr:nvSpPr>
      <xdr:spPr>
        <a:xfrm>
          <a:off x="2324100" y="2295525"/>
          <a:ext cx="22860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3</a:t>
          </a:r>
        </a:p>
      </xdr:txBody>
    </xdr:sp>
    <xdr:clientData/>
  </xdr:oneCellAnchor>
  <xdr:oneCellAnchor>
    <xdr:from>
      <xdr:col>3</xdr:col>
      <xdr:colOff>247650</xdr:colOff>
      <xdr:row>15</xdr:row>
      <xdr:rowOff>152400</xdr:rowOff>
    </xdr:from>
    <xdr:ext cx="228600" cy="247650"/>
    <xdr:sp macro="" textlink="">
      <xdr:nvSpPr>
        <xdr:cNvPr id="237" name="Tekstvak 236"/>
        <xdr:cNvSpPr txBox="1"/>
      </xdr:nvSpPr>
      <xdr:spPr>
        <a:xfrm>
          <a:off x="2076450" y="2819400"/>
          <a:ext cx="22860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5</a:t>
          </a:r>
        </a:p>
      </xdr:txBody>
    </xdr:sp>
    <xdr:clientData/>
  </xdr:oneCellAnchor>
  <xdr:oneCellAnchor>
    <xdr:from>
      <xdr:col>3</xdr:col>
      <xdr:colOff>542925</xdr:colOff>
      <xdr:row>15</xdr:row>
      <xdr:rowOff>57149</xdr:rowOff>
    </xdr:from>
    <xdr:ext cx="304800" cy="276225"/>
    <xdr:sp macro="" textlink="">
      <xdr:nvSpPr>
        <xdr:cNvPr id="238" name="Tekstvak 237"/>
        <xdr:cNvSpPr txBox="1"/>
      </xdr:nvSpPr>
      <xdr:spPr>
        <a:xfrm>
          <a:off x="2371725" y="2724149"/>
          <a:ext cx="3048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4</a:t>
          </a:r>
        </a:p>
      </xdr:txBody>
    </xdr:sp>
    <xdr:clientData/>
  </xdr:oneCellAnchor>
  <xdr:twoCellAnchor>
    <xdr:from>
      <xdr:col>3</xdr:col>
      <xdr:colOff>19050</xdr:colOff>
      <xdr:row>13</xdr:row>
      <xdr:rowOff>180975</xdr:rowOff>
    </xdr:from>
    <xdr:to>
      <xdr:col>3</xdr:col>
      <xdr:colOff>209550</xdr:colOff>
      <xdr:row>14</xdr:row>
      <xdr:rowOff>66675</xdr:rowOff>
    </xdr:to>
    <xdr:cxnSp macro="">
      <xdr:nvCxnSpPr>
        <xdr:cNvPr id="245" name="Rechte verbindingslijn 244"/>
        <xdr:cNvCxnSpPr/>
      </xdr:nvCxnSpPr>
      <xdr:spPr>
        <a:xfrm rot="10800000">
          <a:off x="1847850" y="2466975"/>
          <a:ext cx="19050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428625</xdr:colOff>
      <xdr:row>13</xdr:row>
      <xdr:rowOff>9525</xdr:rowOff>
    </xdr:from>
    <xdr:ext cx="228600" cy="247650"/>
    <xdr:sp macro="" textlink="">
      <xdr:nvSpPr>
        <xdr:cNvPr id="247" name="Tekstvak 246"/>
        <xdr:cNvSpPr txBox="1"/>
      </xdr:nvSpPr>
      <xdr:spPr>
        <a:xfrm>
          <a:off x="1647825" y="2295525"/>
          <a:ext cx="22860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2</a:t>
          </a:r>
        </a:p>
      </xdr:txBody>
    </xdr:sp>
    <xdr:clientData/>
  </xdr:oneCellAnchor>
  <xdr:twoCellAnchor>
    <xdr:from>
      <xdr:col>4</xdr:col>
      <xdr:colOff>419100</xdr:colOff>
      <xdr:row>14</xdr:row>
      <xdr:rowOff>85725</xdr:rowOff>
    </xdr:from>
    <xdr:to>
      <xdr:col>5</xdr:col>
      <xdr:colOff>0</xdr:colOff>
      <xdr:row>15</xdr:row>
      <xdr:rowOff>66675</xdr:rowOff>
    </xdr:to>
    <xdr:sp macro="" textlink="">
      <xdr:nvSpPr>
        <xdr:cNvPr id="248" name="Ovaal 247"/>
        <xdr:cNvSpPr/>
      </xdr:nvSpPr>
      <xdr:spPr>
        <a:xfrm>
          <a:off x="2857500" y="2562225"/>
          <a:ext cx="190500" cy="171450"/>
        </a:xfrm>
        <a:prstGeom prst="ellipse">
          <a:avLst/>
        </a:prstGeom>
        <a:gradFill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0" scaled="0"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0</xdr:colOff>
      <xdr:row>27</xdr:row>
      <xdr:rowOff>9525</xdr:rowOff>
    </xdr:from>
    <xdr:to>
      <xdr:col>2</xdr:col>
      <xdr:colOff>190500</xdr:colOff>
      <xdr:row>27</xdr:row>
      <xdr:rowOff>180975</xdr:rowOff>
    </xdr:to>
    <xdr:sp macro="" textlink="">
      <xdr:nvSpPr>
        <xdr:cNvPr id="249" name="Ovaal 248"/>
        <xdr:cNvSpPr/>
      </xdr:nvSpPr>
      <xdr:spPr>
        <a:xfrm>
          <a:off x="1219200" y="3629025"/>
          <a:ext cx="190500" cy="171450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457200</xdr:colOff>
      <xdr:row>27</xdr:row>
      <xdr:rowOff>9525</xdr:rowOff>
    </xdr:from>
    <xdr:to>
      <xdr:col>4</xdr:col>
      <xdr:colOff>38100</xdr:colOff>
      <xdr:row>27</xdr:row>
      <xdr:rowOff>180975</xdr:rowOff>
    </xdr:to>
    <xdr:sp macro="" textlink="">
      <xdr:nvSpPr>
        <xdr:cNvPr id="250" name="Ovaal 249"/>
        <xdr:cNvSpPr/>
      </xdr:nvSpPr>
      <xdr:spPr>
        <a:xfrm>
          <a:off x="2286000" y="3629025"/>
          <a:ext cx="190500" cy="1714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457200</xdr:colOff>
      <xdr:row>27</xdr:row>
      <xdr:rowOff>9525</xdr:rowOff>
    </xdr:from>
    <xdr:to>
      <xdr:col>5</xdr:col>
      <xdr:colOff>38100</xdr:colOff>
      <xdr:row>27</xdr:row>
      <xdr:rowOff>180975</xdr:rowOff>
    </xdr:to>
    <xdr:sp macro="" textlink="">
      <xdr:nvSpPr>
        <xdr:cNvPr id="251" name="Ovaal 250"/>
        <xdr:cNvSpPr/>
      </xdr:nvSpPr>
      <xdr:spPr>
        <a:xfrm>
          <a:off x="2895600" y="3629025"/>
          <a:ext cx="190500" cy="1714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466725</xdr:colOff>
      <xdr:row>27</xdr:row>
      <xdr:rowOff>9525</xdr:rowOff>
    </xdr:from>
    <xdr:to>
      <xdr:col>6</xdr:col>
      <xdr:colOff>47625</xdr:colOff>
      <xdr:row>27</xdr:row>
      <xdr:rowOff>180975</xdr:rowOff>
    </xdr:to>
    <xdr:sp macro="" textlink="">
      <xdr:nvSpPr>
        <xdr:cNvPr id="252" name="Ovaal 251"/>
        <xdr:cNvSpPr/>
      </xdr:nvSpPr>
      <xdr:spPr>
        <a:xfrm>
          <a:off x="3514725" y="3629025"/>
          <a:ext cx="190500" cy="1714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6</xdr:col>
      <xdr:colOff>457200</xdr:colOff>
      <xdr:row>27</xdr:row>
      <xdr:rowOff>9525</xdr:rowOff>
    </xdr:from>
    <xdr:to>
      <xdr:col>7</xdr:col>
      <xdr:colOff>38100</xdr:colOff>
      <xdr:row>27</xdr:row>
      <xdr:rowOff>180975</xdr:rowOff>
    </xdr:to>
    <xdr:sp macro="" textlink="">
      <xdr:nvSpPr>
        <xdr:cNvPr id="253" name="Ovaal 252"/>
        <xdr:cNvSpPr/>
      </xdr:nvSpPr>
      <xdr:spPr>
        <a:xfrm>
          <a:off x="4114800" y="3629025"/>
          <a:ext cx="190500" cy="1714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133350</xdr:colOff>
      <xdr:row>11</xdr:row>
      <xdr:rowOff>85725</xdr:rowOff>
    </xdr:from>
    <xdr:to>
      <xdr:col>4</xdr:col>
      <xdr:colOff>323850</xdr:colOff>
      <xdr:row>12</xdr:row>
      <xdr:rowOff>66675</xdr:rowOff>
    </xdr:to>
    <xdr:sp macro="" textlink="">
      <xdr:nvSpPr>
        <xdr:cNvPr id="254" name="Ovaal 253"/>
        <xdr:cNvSpPr/>
      </xdr:nvSpPr>
      <xdr:spPr>
        <a:xfrm>
          <a:off x="2571750" y="2181225"/>
          <a:ext cx="190500" cy="171450"/>
        </a:xfrm>
        <a:prstGeom prst="ellipse">
          <a:avLst/>
        </a:prstGeom>
        <a:solidFill>
          <a:schemeClr val="tx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190500</xdr:colOff>
      <xdr:row>85</xdr:row>
      <xdr:rowOff>133350</xdr:rowOff>
    </xdr:from>
    <xdr:to>
      <xdr:col>5</xdr:col>
      <xdr:colOff>57150</xdr:colOff>
      <xdr:row>87</xdr:row>
      <xdr:rowOff>95250</xdr:rowOff>
    </xdr:to>
    <xdr:sp macro="" textlink="">
      <xdr:nvSpPr>
        <xdr:cNvPr id="255" name="Tekstvak 254"/>
        <xdr:cNvSpPr txBox="1"/>
      </xdr:nvSpPr>
      <xdr:spPr>
        <a:xfrm>
          <a:off x="2628900" y="16563975"/>
          <a:ext cx="476250" cy="3429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aseline="0"/>
            <a:t>   &amp;</a:t>
          </a:r>
        </a:p>
        <a:p>
          <a:endParaRPr lang="nl-NL" sz="1100"/>
        </a:p>
      </xdr:txBody>
    </xdr:sp>
    <xdr:clientData/>
  </xdr:twoCellAnchor>
  <xdr:twoCellAnchor>
    <xdr:from>
      <xdr:col>3</xdr:col>
      <xdr:colOff>19050</xdr:colOff>
      <xdr:row>86</xdr:row>
      <xdr:rowOff>19050</xdr:rowOff>
    </xdr:from>
    <xdr:to>
      <xdr:col>4</xdr:col>
      <xdr:colOff>190500</xdr:colOff>
      <xdr:row>86</xdr:row>
      <xdr:rowOff>38100</xdr:rowOff>
    </xdr:to>
    <xdr:cxnSp macro="">
      <xdr:nvCxnSpPr>
        <xdr:cNvPr id="257" name="Rechte verbindingslijn 256"/>
        <xdr:cNvCxnSpPr/>
      </xdr:nvCxnSpPr>
      <xdr:spPr>
        <a:xfrm flipV="1">
          <a:off x="1847850" y="16640175"/>
          <a:ext cx="7810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87</xdr:row>
      <xdr:rowOff>38100</xdr:rowOff>
    </xdr:from>
    <xdr:to>
      <xdr:col>4</xdr:col>
      <xdr:colOff>190500</xdr:colOff>
      <xdr:row>87</xdr:row>
      <xdr:rowOff>38100</xdr:rowOff>
    </xdr:to>
    <xdr:cxnSp macro="">
      <xdr:nvCxnSpPr>
        <xdr:cNvPr id="260" name="Rechte verbindingslijn 259"/>
        <xdr:cNvCxnSpPr/>
      </xdr:nvCxnSpPr>
      <xdr:spPr>
        <a:xfrm>
          <a:off x="1485900" y="16849725"/>
          <a:ext cx="1143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86</xdr:row>
      <xdr:rowOff>114300</xdr:rowOff>
    </xdr:from>
    <xdr:to>
      <xdr:col>5</xdr:col>
      <xdr:colOff>247650</xdr:colOff>
      <xdr:row>86</xdr:row>
      <xdr:rowOff>114300</xdr:rowOff>
    </xdr:to>
    <xdr:cxnSp macro="">
      <xdr:nvCxnSpPr>
        <xdr:cNvPr id="264" name="Rechte verbindingslijn 263"/>
        <xdr:cNvCxnSpPr>
          <a:stCxn id="255" idx="3"/>
        </xdr:cNvCxnSpPr>
      </xdr:nvCxnSpPr>
      <xdr:spPr>
        <a:xfrm>
          <a:off x="3105150" y="16735425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590550</xdr:colOff>
      <xdr:row>35</xdr:row>
      <xdr:rowOff>0</xdr:rowOff>
    </xdr:from>
    <xdr:ext cx="425566" cy="264560"/>
    <xdr:sp macro="" textlink="">
      <xdr:nvSpPr>
        <xdr:cNvPr id="159" name="Tekstvak 158"/>
        <xdr:cNvSpPr txBox="1"/>
      </xdr:nvSpPr>
      <xdr:spPr>
        <a:xfrm>
          <a:off x="1200150" y="6667500"/>
          <a:ext cx="4255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Niet</a:t>
          </a:r>
        </a:p>
      </xdr:txBody>
    </xdr:sp>
    <xdr:clientData/>
  </xdr:oneCellAnchor>
  <xdr:twoCellAnchor>
    <xdr:from>
      <xdr:col>1</xdr:col>
      <xdr:colOff>476250</xdr:colOff>
      <xdr:row>35</xdr:row>
      <xdr:rowOff>132280</xdr:rowOff>
    </xdr:from>
    <xdr:to>
      <xdr:col>1</xdr:col>
      <xdr:colOff>590550</xdr:colOff>
      <xdr:row>36</xdr:row>
      <xdr:rowOff>38100</xdr:rowOff>
    </xdr:to>
    <xdr:cxnSp macro="">
      <xdr:nvCxnSpPr>
        <xdr:cNvPr id="163" name="Rechte verbindingslijn met pijl 162"/>
        <xdr:cNvCxnSpPr>
          <a:stCxn id="159" idx="1"/>
        </xdr:cNvCxnSpPr>
      </xdr:nvCxnSpPr>
      <xdr:spPr>
        <a:xfrm rot="10800000" flipV="1">
          <a:off x="1085850" y="6799780"/>
          <a:ext cx="114300" cy="963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438151</xdr:colOff>
      <xdr:row>20</xdr:row>
      <xdr:rowOff>133349</xdr:rowOff>
    </xdr:from>
    <xdr:to>
      <xdr:col>7</xdr:col>
      <xdr:colOff>142876</xdr:colOff>
      <xdr:row>21</xdr:row>
      <xdr:rowOff>85722</xdr:rowOff>
    </xdr:to>
    <xdr:cxnSp macro="">
      <xdr:nvCxnSpPr>
        <xdr:cNvPr id="3" name="Rechte verbindingslijn met pijl 2"/>
        <xdr:cNvCxnSpPr/>
      </xdr:nvCxnSpPr>
      <xdr:spPr>
        <a:xfrm rot="10800000" flipV="1">
          <a:off x="4305301" y="1095374"/>
          <a:ext cx="314325" cy="1428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20</xdr:row>
      <xdr:rowOff>95250</xdr:rowOff>
    </xdr:from>
    <xdr:to>
      <xdr:col>7</xdr:col>
      <xdr:colOff>447675</xdr:colOff>
      <xdr:row>20</xdr:row>
      <xdr:rowOff>96838</xdr:rowOff>
    </xdr:to>
    <xdr:cxnSp macro="">
      <xdr:nvCxnSpPr>
        <xdr:cNvPr id="15" name="Rechte verbindingslijn met pijl 14"/>
        <xdr:cNvCxnSpPr/>
      </xdr:nvCxnSpPr>
      <xdr:spPr>
        <a:xfrm rot="10800000">
          <a:off x="4791075" y="1057275"/>
          <a:ext cx="133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7</xdr:row>
      <xdr:rowOff>104775</xdr:rowOff>
    </xdr:from>
    <xdr:to>
      <xdr:col>1</xdr:col>
      <xdr:colOff>104775</xdr:colOff>
      <xdr:row>7</xdr:row>
      <xdr:rowOff>106363</xdr:rowOff>
    </xdr:to>
    <xdr:cxnSp macro="">
      <xdr:nvCxnSpPr>
        <xdr:cNvPr id="5" name="Rechte verbindingslijn met pijl 4"/>
        <xdr:cNvCxnSpPr/>
      </xdr:nvCxnSpPr>
      <xdr:spPr>
        <a:xfrm>
          <a:off x="714375" y="485775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8</xdr:row>
      <xdr:rowOff>123825</xdr:rowOff>
    </xdr:from>
    <xdr:to>
      <xdr:col>1</xdr:col>
      <xdr:colOff>123825</xdr:colOff>
      <xdr:row>8</xdr:row>
      <xdr:rowOff>125413</xdr:rowOff>
    </xdr:to>
    <xdr:cxnSp macro="">
      <xdr:nvCxnSpPr>
        <xdr:cNvPr id="6" name="Rechte verbindingslijn met pijl 5"/>
        <xdr:cNvCxnSpPr/>
      </xdr:nvCxnSpPr>
      <xdr:spPr>
        <a:xfrm>
          <a:off x="733425" y="695325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9</xdr:row>
      <xdr:rowOff>104775</xdr:rowOff>
    </xdr:from>
    <xdr:to>
      <xdr:col>1</xdr:col>
      <xdr:colOff>123825</xdr:colOff>
      <xdr:row>9</xdr:row>
      <xdr:rowOff>106363</xdr:rowOff>
    </xdr:to>
    <xdr:cxnSp macro="">
      <xdr:nvCxnSpPr>
        <xdr:cNvPr id="7" name="Rechte verbindingslijn met pijl 6"/>
        <xdr:cNvCxnSpPr/>
      </xdr:nvCxnSpPr>
      <xdr:spPr>
        <a:xfrm>
          <a:off x="733425" y="866775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14</xdr:row>
      <xdr:rowOff>104775</xdr:rowOff>
    </xdr:from>
    <xdr:to>
      <xdr:col>1</xdr:col>
      <xdr:colOff>123825</xdr:colOff>
      <xdr:row>14</xdr:row>
      <xdr:rowOff>106363</xdr:rowOff>
    </xdr:to>
    <xdr:cxnSp macro="">
      <xdr:nvCxnSpPr>
        <xdr:cNvPr id="8" name="Rechte verbindingslijn met pijl 7"/>
        <xdr:cNvCxnSpPr/>
      </xdr:nvCxnSpPr>
      <xdr:spPr>
        <a:xfrm>
          <a:off x="733425" y="1057275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12</xdr:row>
      <xdr:rowOff>104775</xdr:rowOff>
    </xdr:from>
    <xdr:to>
      <xdr:col>1</xdr:col>
      <xdr:colOff>133350</xdr:colOff>
      <xdr:row>12</xdr:row>
      <xdr:rowOff>106363</xdr:rowOff>
    </xdr:to>
    <xdr:cxnSp macro="">
      <xdr:nvCxnSpPr>
        <xdr:cNvPr id="10" name="Rechte verbindingslijn met pijl 9"/>
        <xdr:cNvCxnSpPr/>
      </xdr:nvCxnSpPr>
      <xdr:spPr>
        <a:xfrm>
          <a:off x="742950" y="1247775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13</xdr:row>
      <xdr:rowOff>95250</xdr:rowOff>
    </xdr:from>
    <xdr:to>
      <xdr:col>1</xdr:col>
      <xdr:colOff>123825</xdr:colOff>
      <xdr:row>13</xdr:row>
      <xdr:rowOff>96838</xdr:rowOff>
    </xdr:to>
    <xdr:cxnSp macro="">
      <xdr:nvCxnSpPr>
        <xdr:cNvPr id="11" name="Rechte verbindingslijn met pijl 10"/>
        <xdr:cNvCxnSpPr/>
      </xdr:nvCxnSpPr>
      <xdr:spPr>
        <a:xfrm>
          <a:off x="733425" y="1428750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4</xdr:row>
      <xdr:rowOff>104775</xdr:rowOff>
    </xdr:from>
    <xdr:to>
      <xdr:col>1</xdr:col>
      <xdr:colOff>104775</xdr:colOff>
      <xdr:row>4</xdr:row>
      <xdr:rowOff>106363</xdr:rowOff>
    </xdr:to>
    <xdr:cxnSp macro="">
      <xdr:nvCxnSpPr>
        <xdr:cNvPr id="12" name="Rechte verbindingslijn met pijl 11"/>
        <xdr:cNvCxnSpPr/>
      </xdr:nvCxnSpPr>
      <xdr:spPr>
        <a:xfrm>
          <a:off x="714375" y="485775"/>
          <a:ext cx="209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17</xdr:row>
      <xdr:rowOff>104775</xdr:rowOff>
    </xdr:from>
    <xdr:to>
      <xdr:col>7</xdr:col>
      <xdr:colOff>304800</xdr:colOff>
      <xdr:row>18</xdr:row>
      <xdr:rowOff>123825</xdr:rowOff>
    </xdr:to>
    <xdr:cxnSp macro="">
      <xdr:nvCxnSpPr>
        <xdr:cNvPr id="14" name="Rechte verbindingslijn met pijl 13"/>
        <xdr:cNvCxnSpPr/>
      </xdr:nvCxnSpPr>
      <xdr:spPr>
        <a:xfrm rot="10800000">
          <a:off x="4343400" y="3352800"/>
          <a:ext cx="43815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18</xdr:row>
      <xdr:rowOff>114300</xdr:rowOff>
    </xdr:from>
    <xdr:to>
      <xdr:col>7</xdr:col>
      <xdr:colOff>352425</xdr:colOff>
      <xdr:row>21</xdr:row>
      <xdr:rowOff>133350</xdr:rowOff>
    </xdr:to>
    <xdr:sp macro="" textlink="">
      <xdr:nvSpPr>
        <xdr:cNvPr id="2" name="Rechthoek 1"/>
        <xdr:cNvSpPr/>
      </xdr:nvSpPr>
      <xdr:spPr>
        <a:xfrm>
          <a:off x="3419475" y="14173200"/>
          <a:ext cx="12001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28575</xdr:colOff>
      <xdr:row>18</xdr:row>
      <xdr:rowOff>104775</xdr:rowOff>
    </xdr:from>
    <xdr:to>
      <xdr:col>10</xdr:col>
      <xdr:colOff>9525</xdr:colOff>
      <xdr:row>21</xdr:row>
      <xdr:rowOff>123825</xdr:rowOff>
    </xdr:to>
    <xdr:sp macro="" textlink="">
      <xdr:nvSpPr>
        <xdr:cNvPr id="3" name="Rechthoek 2"/>
        <xdr:cNvSpPr/>
      </xdr:nvSpPr>
      <xdr:spPr>
        <a:xfrm>
          <a:off x="4905375" y="14163675"/>
          <a:ext cx="12001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447675</xdr:colOff>
      <xdr:row>18</xdr:row>
      <xdr:rowOff>104775</xdr:rowOff>
    </xdr:from>
    <xdr:to>
      <xdr:col>3</xdr:col>
      <xdr:colOff>428625</xdr:colOff>
      <xdr:row>21</xdr:row>
      <xdr:rowOff>123825</xdr:rowOff>
    </xdr:to>
    <xdr:sp macro="" textlink="">
      <xdr:nvSpPr>
        <xdr:cNvPr id="4" name="Rechthoek 3"/>
        <xdr:cNvSpPr/>
      </xdr:nvSpPr>
      <xdr:spPr>
        <a:xfrm>
          <a:off x="1057275" y="14163675"/>
          <a:ext cx="12001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542925</xdr:colOff>
      <xdr:row>23</xdr:row>
      <xdr:rowOff>104775</xdr:rowOff>
    </xdr:from>
    <xdr:to>
      <xdr:col>8</xdr:col>
      <xdr:colOff>257175</xdr:colOff>
      <xdr:row>26</xdr:row>
      <xdr:rowOff>123825</xdr:rowOff>
    </xdr:to>
    <xdr:sp macro="" textlink="">
      <xdr:nvSpPr>
        <xdr:cNvPr id="5" name="Rechthoek 4"/>
        <xdr:cNvSpPr/>
      </xdr:nvSpPr>
      <xdr:spPr>
        <a:xfrm>
          <a:off x="3590925" y="15116175"/>
          <a:ext cx="15430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219075</xdr:colOff>
      <xdr:row>19</xdr:row>
      <xdr:rowOff>114300</xdr:rowOff>
    </xdr:from>
    <xdr:to>
      <xdr:col>4</xdr:col>
      <xdr:colOff>428625</xdr:colOff>
      <xdr:row>20</xdr:row>
      <xdr:rowOff>114300</xdr:rowOff>
    </xdr:to>
    <xdr:sp macro="" textlink="">
      <xdr:nvSpPr>
        <xdr:cNvPr id="6" name="Ovaal 5"/>
        <xdr:cNvSpPr/>
      </xdr:nvSpPr>
      <xdr:spPr>
        <a:xfrm>
          <a:off x="2657475" y="14363700"/>
          <a:ext cx="2095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47625</xdr:colOff>
      <xdr:row>20</xdr:row>
      <xdr:rowOff>9525</xdr:rowOff>
    </xdr:from>
    <xdr:to>
      <xdr:col>1</xdr:col>
      <xdr:colOff>447675</xdr:colOff>
      <xdr:row>20</xdr:row>
      <xdr:rowOff>19050</xdr:rowOff>
    </xdr:to>
    <xdr:cxnSp macro="">
      <xdr:nvCxnSpPr>
        <xdr:cNvPr id="7" name="Rechte verbindingslijn met pijl 6"/>
        <xdr:cNvCxnSpPr>
          <a:endCxn id="4" idx="1"/>
        </xdr:cNvCxnSpPr>
      </xdr:nvCxnSpPr>
      <xdr:spPr>
        <a:xfrm>
          <a:off x="657225" y="14449425"/>
          <a:ext cx="400050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20</xdr:row>
      <xdr:rowOff>0</xdr:rowOff>
    </xdr:from>
    <xdr:to>
      <xdr:col>10</xdr:col>
      <xdr:colOff>600075</xdr:colOff>
      <xdr:row>20</xdr:row>
      <xdr:rowOff>9525</xdr:rowOff>
    </xdr:to>
    <xdr:cxnSp macro="">
      <xdr:nvCxnSpPr>
        <xdr:cNvPr id="8" name="Rechte verbindingslijn met pijl 7"/>
        <xdr:cNvCxnSpPr/>
      </xdr:nvCxnSpPr>
      <xdr:spPr>
        <a:xfrm flipV="1">
          <a:off x="6124575" y="14439900"/>
          <a:ext cx="571500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20</xdr:row>
      <xdr:rowOff>19050</xdr:rowOff>
    </xdr:from>
    <xdr:to>
      <xdr:col>8</xdr:col>
      <xdr:colOff>28575</xdr:colOff>
      <xdr:row>20</xdr:row>
      <xdr:rowOff>28575</xdr:rowOff>
    </xdr:to>
    <xdr:cxnSp macro="">
      <xdr:nvCxnSpPr>
        <xdr:cNvPr id="9" name="Rechte verbindingslijn met pijl 8"/>
        <xdr:cNvCxnSpPr>
          <a:stCxn id="2" idx="3"/>
          <a:endCxn id="3" idx="1"/>
        </xdr:cNvCxnSpPr>
      </xdr:nvCxnSpPr>
      <xdr:spPr>
        <a:xfrm flipV="1">
          <a:off x="4619625" y="14458950"/>
          <a:ext cx="285750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20</xdr:row>
      <xdr:rowOff>19050</xdr:rowOff>
    </xdr:from>
    <xdr:to>
      <xdr:col>5</xdr:col>
      <xdr:colOff>371475</xdr:colOff>
      <xdr:row>20</xdr:row>
      <xdr:rowOff>28575</xdr:rowOff>
    </xdr:to>
    <xdr:cxnSp macro="">
      <xdr:nvCxnSpPr>
        <xdr:cNvPr id="10" name="Rechte verbindingslijn met pijl 9"/>
        <xdr:cNvCxnSpPr>
          <a:stCxn id="6" idx="6"/>
          <a:endCxn id="2" idx="1"/>
        </xdr:cNvCxnSpPr>
      </xdr:nvCxnSpPr>
      <xdr:spPr>
        <a:xfrm>
          <a:off x="2867025" y="14458950"/>
          <a:ext cx="552450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20</xdr:row>
      <xdr:rowOff>19050</xdr:rowOff>
    </xdr:from>
    <xdr:to>
      <xdr:col>4</xdr:col>
      <xdr:colOff>219075</xdr:colOff>
      <xdr:row>20</xdr:row>
      <xdr:rowOff>20638</xdr:rowOff>
    </xdr:to>
    <xdr:cxnSp macro="">
      <xdr:nvCxnSpPr>
        <xdr:cNvPr id="11" name="Rechte verbindingslijn met pijl 10"/>
        <xdr:cNvCxnSpPr>
          <a:stCxn id="4" idx="3"/>
          <a:endCxn id="6" idx="2"/>
        </xdr:cNvCxnSpPr>
      </xdr:nvCxnSpPr>
      <xdr:spPr>
        <a:xfrm>
          <a:off x="2257425" y="14458950"/>
          <a:ext cx="40005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25</xdr:row>
      <xdr:rowOff>9525</xdr:rowOff>
    </xdr:from>
    <xdr:to>
      <xdr:col>10</xdr:col>
      <xdr:colOff>257175</xdr:colOff>
      <xdr:row>25</xdr:row>
      <xdr:rowOff>9527</xdr:rowOff>
    </xdr:to>
    <xdr:cxnSp macro="">
      <xdr:nvCxnSpPr>
        <xdr:cNvPr id="12" name="Rechte verbindingslijn met pijl 11"/>
        <xdr:cNvCxnSpPr/>
      </xdr:nvCxnSpPr>
      <xdr:spPr>
        <a:xfrm rot="10800000" flipV="1">
          <a:off x="5114925" y="15401925"/>
          <a:ext cx="1238250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323057</xdr:colOff>
      <xdr:row>20</xdr:row>
      <xdr:rowOff>115094</xdr:rowOff>
    </xdr:from>
    <xdr:to>
      <xdr:col>4</xdr:col>
      <xdr:colOff>324645</xdr:colOff>
      <xdr:row>25</xdr:row>
      <xdr:rowOff>29369</xdr:rowOff>
    </xdr:to>
    <xdr:cxnSp macro="">
      <xdr:nvCxnSpPr>
        <xdr:cNvPr id="13" name="Rechte verbindingslijn met pijl 12"/>
        <xdr:cNvCxnSpPr>
          <a:endCxn id="6" idx="4"/>
        </xdr:cNvCxnSpPr>
      </xdr:nvCxnSpPr>
      <xdr:spPr>
        <a:xfrm rot="5400000" flipH="1" flipV="1">
          <a:off x="2328863" y="14987588"/>
          <a:ext cx="86677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20</xdr:row>
      <xdr:rowOff>9525</xdr:rowOff>
    </xdr:from>
    <xdr:to>
      <xdr:col>10</xdr:col>
      <xdr:colOff>257175</xdr:colOff>
      <xdr:row>24</xdr:row>
      <xdr:rowOff>180975</xdr:rowOff>
    </xdr:to>
    <xdr:cxnSp macro="">
      <xdr:nvCxnSpPr>
        <xdr:cNvPr id="14" name="Rechte verbindingslijn 13"/>
        <xdr:cNvCxnSpPr/>
      </xdr:nvCxnSpPr>
      <xdr:spPr>
        <a:xfrm rot="16200000" flipV="1">
          <a:off x="5876925" y="14906625"/>
          <a:ext cx="933450" cy="1905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25</xdr:row>
      <xdr:rowOff>19050</xdr:rowOff>
    </xdr:from>
    <xdr:to>
      <xdr:col>5</xdr:col>
      <xdr:colOff>542925</xdr:colOff>
      <xdr:row>25</xdr:row>
      <xdr:rowOff>28574</xdr:rowOff>
    </xdr:to>
    <xdr:cxnSp macro="">
      <xdr:nvCxnSpPr>
        <xdr:cNvPr id="15" name="Rechte verbindingslijn 14"/>
        <xdr:cNvCxnSpPr>
          <a:stCxn id="5" idx="1"/>
        </xdr:cNvCxnSpPr>
      </xdr:nvCxnSpPr>
      <xdr:spPr>
        <a:xfrm rot="10800000" flipV="1">
          <a:off x="2752725" y="15411450"/>
          <a:ext cx="838200" cy="9524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504825</xdr:colOff>
      <xdr:row>19</xdr:row>
      <xdr:rowOff>123826</xdr:rowOff>
    </xdr:from>
    <xdr:ext cx="333375" cy="342900"/>
    <xdr:sp macro="" textlink="">
      <xdr:nvSpPr>
        <xdr:cNvPr id="16" name="Tekstvak 15"/>
        <xdr:cNvSpPr txBox="1"/>
      </xdr:nvSpPr>
      <xdr:spPr>
        <a:xfrm>
          <a:off x="2333625" y="14373226"/>
          <a:ext cx="333375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600"/>
            <a:t>+</a:t>
          </a:r>
        </a:p>
      </xdr:txBody>
    </xdr:sp>
    <xdr:clientData/>
  </xdr:oneCellAnchor>
  <xdr:oneCellAnchor>
    <xdr:from>
      <xdr:col>4</xdr:col>
      <xdr:colOff>47625</xdr:colOff>
      <xdr:row>20</xdr:row>
      <xdr:rowOff>66676</xdr:rowOff>
    </xdr:from>
    <xdr:ext cx="333375" cy="342900"/>
    <xdr:sp macro="" textlink="">
      <xdr:nvSpPr>
        <xdr:cNvPr id="17" name="Tekstvak 16"/>
        <xdr:cNvSpPr txBox="1"/>
      </xdr:nvSpPr>
      <xdr:spPr>
        <a:xfrm>
          <a:off x="2486025" y="14506576"/>
          <a:ext cx="333375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/>
            <a:t>-</a:t>
          </a:r>
        </a:p>
      </xdr:txBody>
    </xdr:sp>
    <xdr:clientData/>
  </xdr:oneCellAnchor>
  <xdr:twoCellAnchor>
    <xdr:from>
      <xdr:col>3</xdr:col>
      <xdr:colOff>561975</xdr:colOff>
      <xdr:row>14</xdr:row>
      <xdr:rowOff>85725</xdr:rowOff>
    </xdr:from>
    <xdr:to>
      <xdr:col>7</xdr:col>
      <xdr:colOff>428625</xdr:colOff>
      <xdr:row>22</xdr:row>
      <xdr:rowOff>85725</xdr:rowOff>
    </xdr:to>
    <xdr:sp macro="" textlink="">
      <xdr:nvSpPr>
        <xdr:cNvPr id="18" name="Rechthoek 17"/>
        <xdr:cNvSpPr/>
      </xdr:nvSpPr>
      <xdr:spPr>
        <a:xfrm>
          <a:off x="2390775" y="13382625"/>
          <a:ext cx="2305050" cy="1524000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0</xdr:col>
      <xdr:colOff>381000</xdr:colOff>
      <xdr:row>88</xdr:row>
      <xdr:rowOff>95250</xdr:rowOff>
    </xdr:from>
    <xdr:to>
      <xdr:col>2</xdr:col>
      <xdr:colOff>400050</xdr:colOff>
      <xdr:row>97</xdr:row>
      <xdr:rowOff>85725</xdr:rowOff>
    </xdr:to>
    <xdr:pic>
      <xdr:nvPicPr>
        <xdr:cNvPr id="21" name="Picture 6" descr="massave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257175"/>
          <a:ext cx="1238250" cy="1495425"/>
        </a:xfrm>
        <a:prstGeom prst="rect">
          <a:avLst/>
        </a:prstGeom>
        <a:noFill/>
      </xdr:spPr>
    </xdr:pic>
    <xdr:clientData/>
  </xdr:twoCellAnchor>
  <xdr:oneCellAnchor>
    <xdr:from>
      <xdr:col>5</xdr:col>
      <xdr:colOff>200025</xdr:colOff>
      <xdr:row>212</xdr:row>
      <xdr:rowOff>0</xdr:rowOff>
    </xdr:from>
    <xdr:ext cx="76200" cy="200025"/>
    <xdr:sp macro="" textlink="">
      <xdr:nvSpPr>
        <xdr:cNvPr id="64" name="Text Box 71"/>
        <xdr:cNvSpPr txBox="1">
          <a:spLocks noChangeArrowheads="1"/>
        </xdr:cNvSpPr>
      </xdr:nvSpPr>
      <xdr:spPr bwMode="auto">
        <a:xfrm>
          <a:off x="3067050" y="4067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600075</xdr:colOff>
      <xdr:row>58</xdr:row>
      <xdr:rowOff>9525</xdr:rowOff>
    </xdr:from>
    <xdr:to>
      <xdr:col>0</xdr:col>
      <xdr:colOff>600075</xdr:colOff>
      <xdr:row>68</xdr:row>
      <xdr:rowOff>0</xdr:rowOff>
    </xdr:to>
    <xdr:sp macro="" textlink="">
      <xdr:nvSpPr>
        <xdr:cNvPr id="253" name="Line 7"/>
        <xdr:cNvSpPr>
          <a:spLocks noChangeShapeType="1"/>
        </xdr:cNvSpPr>
      </xdr:nvSpPr>
      <xdr:spPr bwMode="auto">
        <a:xfrm>
          <a:off x="600075" y="11058525"/>
          <a:ext cx="0" cy="1905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68</xdr:row>
      <xdr:rowOff>9525</xdr:rowOff>
    </xdr:from>
    <xdr:to>
      <xdr:col>2</xdr:col>
      <xdr:colOff>600075</xdr:colOff>
      <xdr:row>68</xdr:row>
      <xdr:rowOff>9525</xdr:rowOff>
    </xdr:to>
    <xdr:sp macro="" textlink="">
      <xdr:nvSpPr>
        <xdr:cNvPr id="254" name="Line 8"/>
        <xdr:cNvSpPr>
          <a:spLocks noChangeShapeType="1"/>
        </xdr:cNvSpPr>
      </xdr:nvSpPr>
      <xdr:spPr bwMode="auto">
        <a:xfrm>
          <a:off x="600075" y="12973050"/>
          <a:ext cx="12192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68</xdr:row>
      <xdr:rowOff>9525</xdr:rowOff>
    </xdr:to>
    <xdr:sp macro="" textlink="">
      <xdr:nvSpPr>
        <xdr:cNvPr id="255" name="Line 9"/>
        <xdr:cNvSpPr>
          <a:spLocks noChangeShapeType="1"/>
        </xdr:cNvSpPr>
      </xdr:nvSpPr>
      <xdr:spPr bwMode="auto">
        <a:xfrm>
          <a:off x="1828800" y="11068050"/>
          <a:ext cx="0" cy="1905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590550</xdr:colOff>
      <xdr:row>68</xdr:row>
      <xdr:rowOff>9525</xdr:rowOff>
    </xdr:from>
    <xdr:to>
      <xdr:col>1</xdr:col>
      <xdr:colOff>590550</xdr:colOff>
      <xdr:row>69</xdr:row>
      <xdr:rowOff>0</xdr:rowOff>
    </xdr:to>
    <xdr:sp macro="" textlink="">
      <xdr:nvSpPr>
        <xdr:cNvPr id="256" name="Line 10"/>
        <xdr:cNvSpPr>
          <a:spLocks noChangeShapeType="1"/>
        </xdr:cNvSpPr>
      </xdr:nvSpPr>
      <xdr:spPr bwMode="auto">
        <a:xfrm>
          <a:off x="1200150" y="12973050"/>
          <a:ext cx="0" cy="1809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68</xdr:row>
      <xdr:rowOff>9525</xdr:rowOff>
    </xdr:from>
    <xdr:to>
      <xdr:col>2</xdr:col>
      <xdr:colOff>28575</xdr:colOff>
      <xdr:row>69</xdr:row>
      <xdr:rowOff>0</xdr:rowOff>
    </xdr:to>
    <xdr:sp macro="" textlink="">
      <xdr:nvSpPr>
        <xdr:cNvPr id="257" name="Line 12"/>
        <xdr:cNvSpPr>
          <a:spLocks noChangeShapeType="1"/>
        </xdr:cNvSpPr>
      </xdr:nvSpPr>
      <xdr:spPr bwMode="auto">
        <a:xfrm>
          <a:off x="1247775" y="12973050"/>
          <a:ext cx="0" cy="1809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133350</xdr:colOff>
      <xdr:row>68</xdr:row>
      <xdr:rowOff>133350</xdr:rowOff>
    </xdr:from>
    <xdr:ext cx="1181100" cy="465512"/>
    <xdr:sp macro="" textlink="">
      <xdr:nvSpPr>
        <xdr:cNvPr id="258" name="Text Box 13"/>
        <xdr:cNvSpPr txBox="1">
          <a:spLocks noChangeArrowheads="1"/>
        </xdr:cNvSpPr>
      </xdr:nvSpPr>
      <xdr:spPr bwMode="auto">
        <a:xfrm>
          <a:off x="1352550" y="12134850"/>
          <a:ext cx="1181100" cy="465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 = weerstand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(Hangt af van buis,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klep en ruwheid)</a:t>
          </a:r>
        </a:p>
      </xdr:txBody>
    </xdr:sp>
    <xdr:clientData/>
  </xdr:oneCellAnchor>
  <xdr:twoCellAnchor>
    <xdr:from>
      <xdr:col>1</xdr:col>
      <xdr:colOff>9525</xdr:colOff>
      <xdr:row>62</xdr:row>
      <xdr:rowOff>38100</xdr:rowOff>
    </xdr:from>
    <xdr:to>
      <xdr:col>2</xdr:col>
      <xdr:colOff>600075</xdr:colOff>
      <xdr:row>67</xdr:row>
      <xdr:rowOff>152400</xdr:rowOff>
    </xdr:to>
    <xdr:sp macro="" textlink="">
      <xdr:nvSpPr>
        <xdr:cNvPr id="259" name="Rectangle 15" descr="20%"/>
        <xdr:cNvSpPr>
          <a:spLocks noChangeArrowheads="1"/>
        </xdr:cNvSpPr>
      </xdr:nvSpPr>
      <xdr:spPr bwMode="auto">
        <a:xfrm>
          <a:off x="619125" y="11858625"/>
          <a:ext cx="1200150" cy="1066800"/>
        </a:xfrm>
        <a:prstGeom prst="rect">
          <a:avLst/>
        </a:prstGeom>
        <a:pattFill prst="pct20">
          <a:fgClr>
            <a:srgbClr val="00CC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590550</xdr:colOff>
      <xdr:row>62</xdr:row>
      <xdr:rowOff>28575</xdr:rowOff>
    </xdr:from>
    <xdr:to>
      <xdr:col>2</xdr:col>
      <xdr:colOff>590550</xdr:colOff>
      <xdr:row>62</xdr:row>
      <xdr:rowOff>28575</xdr:rowOff>
    </xdr:to>
    <xdr:sp macro="" textlink="">
      <xdr:nvSpPr>
        <xdr:cNvPr id="260" name="Line 16"/>
        <xdr:cNvSpPr>
          <a:spLocks noChangeShapeType="1"/>
        </xdr:cNvSpPr>
      </xdr:nvSpPr>
      <xdr:spPr bwMode="auto">
        <a:xfrm flipH="1">
          <a:off x="590550" y="11849100"/>
          <a:ext cx="1219200" cy="0"/>
        </a:xfrm>
        <a:prstGeom prst="line">
          <a:avLst/>
        </a:prstGeom>
        <a:noFill/>
        <a:ln w="9525">
          <a:solidFill>
            <a:srgbClr val="00CCFF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62</xdr:row>
      <xdr:rowOff>76200</xdr:rowOff>
    </xdr:from>
    <xdr:to>
      <xdr:col>1</xdr:col>
      <xdr:colOff>323850</xdr:colOff>
      <xdr:row>68</xdr:row>
      <xdr:rowOff>0</xdr:rowOff>
    </xdr:to>
    <xdr:sp macro="" textlink="">
      <xdr:nvSpPr>
        <xdr:cNvPr id="261" name="Line 17"/>
        <xdr:cNvSpPr>
          <a:spLocks noChangeShapeType="1"/>
        </xdr:cNvSpPr>
      </xdr:nvSpPr>
      <xdr:spPr bwMode="auto">
        <a:xfrm>
          <a:off x="923925" y="11896725"/>
          <a:ext cx="95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438150</xdr:colOff>
      <xdr:row>60</xdr:row>
      <xdr:rowOff>114300</xdr:rowOff>
    </xdr:from>
    <xdr:to>
      <xdr:col>1</xdr:col>
      <xdr:colOff>438150</xdr:colOff>
      <xdr:row>62</xdr:row>
      <xdr:rowOff>28575</xdr:rowOff>
    </xdr:to>
    <xdr:sp macro="" textlink="">
      <xdr:nvSpPr>
        <xdr:cNvPr id="262" name="Line 18"/>
        <xdr:cNvSpPr>
          <a:spLocks noChangeShapeType="1"/>
        </xdr:cNvSpPr>
      </xdr:nvSpPr>
      <xdr:spPr bwMode="auto">
        <a:xfrm flipV="1">
          <a:off x="1047750" y="115443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</xdr:col>
      <xdr:colOff>323850</xdr:colOff>
      <xdr:row>63</xdr:row>
      <xdr:rowOff>85725</xdr:rowOff>
    </xdr:from>
    <xdr:ext cx="190500" cy="238125"/>
    <xdr:sp macro="" textlink="">
      <xdr:nvSpPr>
        <xdr:cNvPr id="263" name="Text Box 19"/>
        <xdr:cNvSpPr txBox="1">
          <a:spLocks noChangeArrowheads="1"/>
        </xdr:cNvSpPr>
      </xdr:nvSpPr>
      <xdr:spPr bwMode="auto">
        <a:xfrm>
          <a:off x="933450" y="12096750"/>
          <a:ext cx="190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oneCellAnchor>
  <xdr:oneCellAnchor>
    <xdr:from>
      <xdr:col>1</xdr:col>
      <xdr:colOff>323850</xdr:colOff>
      <xdr:row>59</xdr:row>
      <xdr:rowOff>85725</xdr:rowOff>
    </xdr:from>
    <xdr:ext cx="257175" cy="238125"/>
    <xdr:sp macro="" textlink="">
      <xdr:nvSpPr>
        <xdr:cNvPr id="264" name="Text Box 20"/>
        <xdr:cNvSpPr txBox="1">
          <a:spLocks noChangeArrowheads="1"/>
        </xdr:cNvSpPr>
      </xdr:nvSpPr>
      <xdr:spPr bwMode="auto">
        <a:xfrm>
          <a:off x="933450" y="11325225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oneCellAnchor>
  <xdr:twoCellAnchor>
    <xdr:from>
      <xdr:col>2</xdr:col>
      <xdr:colOff>390525</xdr:colOff>
      <xdr:row>58</xdr:row>
      <xdr:rowOff>152400</xdr:rowOff>
    </xdr:from>
    <xdr:to>
      <xdr:col>3</xdr:col>
      <xdr:colOff>228600</xdr:colOff>
      <xdr:row>58</xdr:row>
      <xdr:rowOff>152400</xdr:rowOff>
    </xdr:to>
    <xdr:sp macro="" textlink="">
      <xdr:nvSpPr>
        <xdr:cNvPr id="265" name="Line 22"/>
        <xdr:cNvSpPr>
          <a:spLocks noChangeShapeType="1"/>
        </xdr:cNvSpPr>
      </xdr:nvSpPr>
      <xdr:spPr bwMode="auto">
        <a:xfrm flipV="1">
          <a:off x="1609725" y="1120140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76200</xdr:colOff>
      <xdr:row>58</xdr:row>
      <xdr:rowOff>38100</xdr:rowOff>
    </xdr:from>
    <xdr:ext cx="895350" cy="400050"/>
    <xdr:sp macro="" textlink="">
      <xdr:nvSpPr>
        <xdr:cNvPr id="266" name="Text Box 23"/>
        <xdr:cNvSpPr txBox="1">
          <a:spLocks noChangeArrowheads="1"/>
        </xdr:cNvSpPr>
      </xdr:nvSpPr>
      <xdr:spPr bwMode="auto">
        <a:xfrm>
          <a:off x="1905000" y="11087100"/>
          <a:ext cx="8953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h</a:t>
          </a:r>
          <a:r>
            <a:rPr lang="nl-N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</a:p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beginwaarde</a:t>
          </a:r>
        </a:p>
      </xdr:txBody>
    </xdr:sp>
    <xdr:clientData/>
  </xdr:oneCellAnchor>
  <xdr:twoCellAnchor>
    <xdr:from>
      <xdr:col>1</xdr:col>
      <xdr:colOff>600073</xdr:colOff>
      <xdr:row>70</xdr:row>
      <xdr:rowOff>28575</xdr:rowOff>
    </xdr:from>
    <xdr:to>
      <xdr:col>1</xdr:col>
      <xdr:colOff>609599</xdr:colOff>
      <xdr:row>72</xdr:row>
      <xdr:rowOff>19049</xdr:rowOff>
    </xdr:to>
    <xdr:sp macro="" textlink="">
      <xdr:nvSpPr>
        <xdr:cNvPr id="267" name="Line 24"/>
        <xdr:cNvSpPr>
          <a:spLocks noChangeShapeType="1"/>
        </xdr:cNvSpPr>
      </xdr:nvSpPr>
      <xdr:spPr bwMode="auto">
        <a:xfrm flipH="1">
          <a:off x="1209673" y="7839075"/>
          <a:ext cx="9526" cy="3714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</xdr:col>
      <xdr:colOff>523875</xdr:colOff>
      <xdr:row>72</xdr:row>
      <xdr:rowOff>28575</xdr:rowOff>
    </xdr:from>
    <xdr:ext cx="1368836" cy="170560"/>
    <xdr:sp macro="" textlink="">
      <xdr:nvSpPr>
        <xdr:cNvPr id="268" name="Text Box 25"/>
        <xdr:cNvSpPr txBox="1">
          <a:spLocks noChangeArrowheads="1"/>
        </xdr:cNvSpPr>
      </xdr:nvSpPr>
      <xdr:spPr bwMode="auto">
        <a:xfrm>
          <a:off x="1133475" y="8220075"/>
          <a:ext cx="1368836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 = Stroom 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(Laminair)</a:t>
          </a:r>
        </a:p>
      </xdr:txBody>
    </xdr:sp>
    <xdr:clientData/>
  </xdr:oneCellAnchor>
  <xdr:twoCellAnchor>
    <xdr:from>
      <xdr:col>4</xdr:col>
      <xdr:colOff>95250</xdr:colOff>
      <xdr:row>58</xdr:row>
      <xdr:rowOff>152400</xdr:rowOff>
    </xdr:from>
    <xdr:to>
      <xdr:col>4</xdr:col>
      <xdr:colOff>371475</xdr:colOff>
      <xdr:row>58</xdr:row>
      <xdr:rowOff>152400</xdr:rowOff>
    </xdr:to>
    <xdr:sp macro="" textlink="">
      <xdr:nvSpPr>
        <xdr:cNvPr id="277" name="Line 61"/>
        <xdr:cNvSpPr>
          <a:spLocks noChangeShapeType="1"/>
        </xdr:cNvSpPr>
      </xdr:nvSpPr>
      <xdr:spPr bwMode="auto">
        <a:xfrm flipH="1">
          <a:off x="2533650" y="112014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428625</xdr:colOff>
      <xdr:row>59</xdr:row>
      <xdr:rowOff>9525</xdr:rowOff>
    </xdr:from>
    <xdr:to>
      <xdr:col>2</xdr:col>
      <xdr:colOff>428625</xdr:colOff>
      <xdr:row>60</xdr:row>
      <xdr:rowOff>47625</xdr:rowOff>
    </xdr:to>
    <xdr:sp macro="" textlink="">
      <xdr:nvSpPr>
        <xdr:cNvPr id="280" name="Line 99"/>
        <xdr:cNvSpPr>
          <a:spLocks noChangeShapeType="1"/>
        </xdr:cNvSpPr>
      </xdr:nvSpPr>
      <xdr:spPr bwMode="auto">
        <a:xfrm>
          <a:off x="1647825" y="11249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2</xdr:col>
      <xdr:colOff>352425</xdr:colOff>
      <xdr:row>60</xdr:row>
      <xdr:rowOff>38100</xdr:rowOff>
    </xdr:from>
    <xdr:ext cx="180975" cy="238125"/>
    <xdr:sp macro="" textlink="">
      <xdr:nvSpPr>
        <xdr:cNvPr id="281" name="Text Box 100"/>
        <xdr:cNvSpPr txBox="1">
          <a:spLocks noChangeArrowheads="1"/>
        </xdr:cNvSpPr>
      </xdr:nvSpPr>
      <xdr:spPr bwMode="auto">
        <a:xfrm>
          <a:off x="1571625" y="11468100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oneCellAnchor>
  <xdr:twoCellAnchor>
    <xdr:from>
      <xdr:col>1</xdr:col>
      <xdr:colOff>533400</xdr:colOff>
      <xdr:row>69</xdr:row>
      <xdr:rowOff>9525</xdr:rowOff>
    </xdr:from>
    <xdr:to>
      <xdr:col>2</xdr:col>
      <xdr:colOff>76200</xdr:colOff>
      <xdr:row>69</xdr:row>
      <xdr:rowOff>9525</xdr:rowOff>
    </xdr:to>
    <xdr:cxnSp macro="">
      <xdr:nvCxnSpPr>
        <xdr:cNvPr id="286" name="Rechte verbindingslijn 285"/>
        <xdr:cNvCxnSpPr/>
      </xdr:nvCxnSpPr>
      <xdr:spPr>
        <a:xfrm rot="10800000">
          <a:off x="1143000" y="762952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70</xdr:row>
      <xdr:rowOff>9525</xdr:rowOff>
    </xdr:from>
    <xdr:to>
      <xdr:col>2</xdr:col>
      <xdr:colOff>76200</xdr:colOff>
      <xdr:row>70</xdr:row>
      <xdr:rowOff>9525</xdr:rowOff>
    </xdr:to>
    <xdr:cxnSp macro="">
      <xdr:nvCxnSpPr>
        <xdr:cNvPr id="288" name="Rechte verbindingslijn 287"/>
        <xdr:cNvCxnSpPr/>
      </xdr:nvCxnSpPr>
      <xdr:spPr>
        <a:xfrm>
          <a:off x="1123950" y="782002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69</xdr:row>
      <xdr:rowOff>9525</xdr:rowOff>
    </xdr:from>
    <xdr:to>
      <xdr:col>2</xdr:col>
      <xdr:colOff>76200</xdr:colOff>
      <xdr:row>70</xdr:row>
      <xdr:rowOff>9525</xdr:rowOff>
    </xdr:to>
    <xdr:cxnSp macro="">
      <xdr:nvCxnSpPr>
        <xdr:cNvPr id="290" name="Rechte verbindingslijn 289"/>
        <xdr:cNvCxnSpPr/>
      </xdr:nvCxnSpPr>
      <xdr:spPr>
        <a:xfrm rot="16200000" flipV="1">
          <a:off x="1123950" y="7648575"/>
          <a:ext cx="19050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69</xdr:row>
      <xdr:rowOff>9525</xdr:rowOff>
    </xdr:from>
    <xdr:to>
      <xdr:col>2</xdr:col>
      <xdr:colOff>76200</xdr:colOff>
      <xdr:row>70</xdr:row>
      <xdr:rowOff>9525</xdr:rowOff>
    </xdr:to>
    <xdr:cxnSp macro="">
      <xdr:nvCxnSpPr>
        <xdr:cNvPr id="292" name="Rechte verbindingslijn 291"/>
        <xdr:cNvCxnSpPr/>
      </xdr:nvCxnSpPr>
      <xdr:spPr>
        <a:xfrm rot="5400000">
          <a:off x="1123950" y="7648575"/>
          <a:ext cx="19050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76</xdr:row>
      <xdr:rowOff>180975</xdr:rowOff>
    </xdr:from>
    <xdr:to>
      <xdr:col>2</xdr:col>
      <xdr:colOff>514350</xdr:colOff>
      <xdr:row>81</xdr:row>
      <xdr:rowOff>180975</xdr:rowOff>
    </xdr:to>
    <xdr:sp macro="" textlink="">
      <xdr:nvSpPr>
        <xdr:cNvPr id="294" name="Kubus 293"/>
        <xdr:cNvSpPr/>
      </xdr:nvSpPr>
      <xdr:spPr>
        <a:xfrm>
          <a:off x="704850" y="9134475"/>
          <a:ext cx="1028700" cy="952500"/>
        </a:xfrm>
        <a:prstGeom prst="cube">
          <a:avLst/>
        </a:prstGeom>
        <a:gradFill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162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4</xdr:col>
      <xdr:colOff>495300</xdr:colOff>
      <xdr:row>59</xdr:row>
      <xdr:rowOff>28575</xdr:rowOff>
    </xdr:from>
    <xdr:to>
      <xdr:col>12</xdr:col>
      <xdr:colOff>209550</xdr:colOff>
      <xdr:row>76</xdr:row>
      <xdr:rowOff>38101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33700" y="5743575"/>
          <a:ext cx="4591050" cy="3248026"/>
        </a:xfrm>
        <a:prstGeom prst="rect">
          <a:avLst/>
        </a:prstGeom>
        <a:noFill/>
      </xdr:spPr>
    </xdr:pic>
    <xdr:clientData/>
  </xdr:twoCellAnchor>
  <xdr:oneCellAnchor>
    <xdr:from>
      <xdr:col>9</xdr:col>
      <xdr:colOff>533400</xdr:colOff>
      <xdr:row>73</xdr:row>
      <xdr:rowOff>190499</xdr:rowOff>
    </xdr:from>
    <xdr:ext cx="1409700" cy="276226"/>
    <xdr:sp macro="" textlink="">
      <xdr:nvSpPr>
        <xdr:cNvPr id="300" name="Tekstvak 299"/>
        <xdr:cNvSpPr txBox="1"/>
      </xdr:nvSpPr>
      <xdr:spPr>
        <a:xfrm flipH="1">
          <a:off x="6019800" y="13144499"/>
          <a:ext cx="1409700" cy="276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/>
            <a:t>t</a:t>
          </a:r>
          <a:r>
            <a:rPr lang="nl-NL" sz="1100" b="1" baseline="0"/>
            <a:t>  uitgedrukt in  n*</a:t>
          </a:r>
          <a:r>
            <a:rPr lang="el-GR" sz="1100" b="1">
              <a:latin typeface="Calibri"/>
            </a:rPr>
            <a:t>τ</a:t>
          </a:r>
          <a:endParaRPr lang="nl-NL" sz="1100" b="1"/>
        </a:p>
      </xdr:txBody>
    </xdr:sp>
    <xdr:clientData/>
  </xdr:oneCellAnchor>
  <xdr:twoCellAnchor>
    <xdr:from>
      <xdr:col>5</xdr:col>
      <xdr:colOff>600075</xdr:colOff>
      <xdr:row>64</xdr:row>
      <xdr:rowOff>180975</xdr:rowOff>
    </xdr:from>
    <xdr:to>
      <xdr:col>6</xdr:col>
      <xdr:colOff>142875</xdr:colOff>
      <xdr:row>64</xdr:row>
      <xdr:rowOff>180975</xdr:rowOff>
    </xdr:to>
    <xdr:cxnSp macro="">
      <xdr:nvCxnSpPr>
        <xdr:cNvPr id="302" name="Rechte verbindingslijn 301"/>
        <xdr:cNvCxnSpPr/>
      </xdr:nvCxnSpPr>
      <xdr:spPr>
        <a:xfrm>
          <a:off x="3648075" y="6848475"/>
          <a:ext cx="152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68</xdr:row>
      <xdr:rowOff>133350</xdr:rowOff>
    </xdr:from>
    <xdr:to>
      <xdr:col>6</xdr:col>
      <xdr:colOff>200025</xdr:colOff>
      <xdr:row>68</xdr:row>
      <xdr:rowOff>133350</xdr:rowOff>
    </xdr:to>
    <xdr:cxnSp macro="">
      <xdr:nvCxnSpPr>
        <xdr:cNvPr id="304" name="Rechte verbindingslijn 303"/>
        <xdr:cNvCxnSpPr/>
      </xdr:nvCxnSpPr>
      <xdr:spPr>
        <a:xfrm>
          <a:off x="3648075" y="7562850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63</xdr:row>
      <xdr:rowOff>104775</xdr:rowOff>
    </xdr:from>
    <xdr:to>
      <xdr:col>6</xdr:col>
      <xdr:colOff>47625</xdr:colOff>
      <xdr:row>73</xdr:row>
      <xdr:rowOff>85725</xdr:rowOff>
    </xdr:to>
    <xdr:cxnSp macro="">
      <xdr:nvCxnSpPr>
        <xdr:cNvPr id="306" name="Rechte verbindingslijn 305"/>
        <xdr:cNvCxnSpPr/>
      </xdr:nvCxnSpPr>
      <xdr:spPr>
        <a:xfrm rot="5400000" flipH="1" flipV="1">
          <a:off x="2762250" y="7524750"/>
          <a:ext cx="1885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85725</xdr:colOff>
      <xdr:row>64</xdr:row>
      <xdr:rowOff>38100</xdr:rowOff>
    </xdr:from>
    <xdr:ext cx="438150" cy="283610"/>
    <xdr:sp macro="" textlink="">
      <xdr:nvSpPr>
        <xdr:cNvPr id="307" name="Tekstvak 306"/>
        <xdr:cNvSpPr txBox="1"/>
      </xdr:nvSpPr>
      <xdr:spPr>
        <a:xfrm>
          <a:off x="3743325" y="6705600"/>
          <a:ext cx="438150" cy="283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63%</a:t>
          </a:r>
        </a:p>
      </xdr:txBody>
    </xdr:sp>
    <xdr:clientData/>
  </xdr:oneCellAnchor>
  <xdr:oneCellAnchor>
    <xdr:from>
      <xdr:col>6</xdr:col>
      <xdr:colOff>85725</xdr:colOff>
      <xdr:row>67</xdr:row>
      <xdr:rowOff>171450</xdr:rowOff>
    </xdr:from>
    <xdr:ext cx="438150" cy="283610"/>
    <xdr:sp macro="" textlink="">
      <xdr:nvSpPr>
        <xdr:cNvPr id="308" name="Tekstvak 307"/>
        <xdr:cNvSpPr txBox="1"/>
      </xdr:nvSpPr>
      <xdr:spPr>
        <a:xfrm>
          <a:off x="3743325" y="7410450"/>
          <a:ext cx="438150" cy="283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37%</a:t>
          </a:r>
        </a:p>
      </xdr:txBody>
    </xdr:sp>
    <xdr:clientData/>
  </xdr:oneCellAnchor>
  <xdr:oneCellAnchor>
    <xdr:from>
      <xdr:col>6</xdr:col>
      <xdr:colOff>466725</xdr:colOff>
      <xdr:row>71</xdr:row>
      <xdr:rowOff>9525</xdr:rowOff>
    </xdr:from>
    <xdr:ext cx="1296317" cy="264560"/>
    <xdr:sp macro="" textlink="">
      <xdr:nvSpPr>
        <xdr:cNvPr id="309" name="Tekstvak 308"/>
        <xdr:cNvSpPr txBox="1"/>
      </xdr:nvSpPr>
      <xdr:spPr>
        <a:xfrm>
          <a:off x="4124325" y="8010525"/>
          <a:ext cx="12963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accent1"/>
              </a:solidFill>
            </a:rPr>
            <a:t>h = ho * (1 - e        ) </a:t>
          </a:r>
        </a:p>
      </xdr:txBody>
    </xdr:sp>
    <xdr:clientData/>
  </xdr:oneCellAnchor>
  <xdr:oneCellAnchor>
    <xdr:from>
      <xdr:col>8</xdr:col>
      <xdr:colOff>28575</xdr:colOff>
      <xdr:row>70</xdr:row>
      <xdr:rowOff>114300</xdr:rowOff>
    </xdr:from>
    <xdr:ext cx="514350" cy="264560"/>
    <xdr:sp macro="" textlink="">
      <xdr:nvSpPr>
        <xdr:cNvPr id="310" name="Tekstvak 309"/>
        <xdr:cNvSpPr txBox="1"/>
      </xdr:nvSpPr>
      <xdr:spPr>
        <a:xfrm>
          <a:off x="4905375" y="7924800"/>
          <a:ext cx="51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accent1"/>
              </a:solidFill>
            </a:rPr>
            <a:t>-t/</a:t>
          </a:r>
          <a:r>
            <a:rPr lang="el-GR" sz="1100" b="1">
              <a:solidFill>
                <a:schemeClr val="accent1"/>
              </a:solidFill>
              <a:latin typeface="Calibri"/>
            </a:rPr>
            <a:t>τ</a:t>
          </a:r>
          <a:endParaRPr lang="nl-NL" sz="1100" b="1">
            <a:solidFill>
              <a:schemeClr val="accent1"/>
            </a:solidFill>
          </a:endParaRPr>
        </a:p>
      </xdr:txBody>
    </xdr:sp>
    <xdr:clientData/>
  </xdr:oneCellAnchor>
  <xdr:oneCellAnchor>
    <xdr:from>
      <xdr:col>6</xdr:col>
      <xdr:colOff>438150</xdr:colOff>
      <xdr:row>63</xdr:row>
      <xdr:rowOff>85725</xdr:rowOff>
    </xdr:from>
    <xdr:ext cx="184731" cy="264560"/>
    <xdr:sp macro="" textlink="">
      <xdr:nvSpPr>
        <xdr:cNvPr id="311" name="Tekstvak 310"/>
        <xdr:cNvSpPr txBox="1"/>
      </xdr:nvSpPr>
      <xdr:spPr>
        <a:xfrm>
          <a:off x="40957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6</xdr:col>
      <xdr:colOff>381000</xdr:colOff>
      <xdr:row>62</xdr:row>
      <xdr:rowOff>180975</xdr:rowOff>
    </xdr:from>
    <xdr:ext cx="1316258" cy="264560"/>
    <xdr:sp macro="" textlink="">
      <xdr:nvSpPr>
        <xdr:cNvPr id="312" name="Tekstvak 311"/>
        <xdr:cNvSpPr txBox="1"/>
      </xdr:nvSpPr>
      <xdr:spPr>
        <a:xfrm>
          <a:off x="4038600" y="6467475"/>
          <a:ext cx="13162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T -To</a:t>
          </a:r>
          <a:r>
            <a:rPr lang="nl-NL" sz="1100" b="1" baseline="0">
              <a:solidFill>
                <a:srgbClr val="FF0000"/>
              </a:solidFill>
            </a:rPr>
            <a:t> = (Te - To) * e </a:t>
          </a:r>
          <a:endParaRPr lang="nl-NL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219075</xdr:colOff>
      <xdr:row>62</xdr:row>
      <xdr:rowOff>76200</xdr:rowOff>
    </xdr:from>
    <xdr:ext cx="514350" cy="264560"/>
    <xdr:sp macro="" textlink="">
      <xdr:nvSpPr>
        <xdr:cNvPr id="313" name="Tekstvak 312"/>
        <xdr:cNvSpPr txBox="1"/>
      </xdr:nvSpPr>
      <xdr:spPr>
        <a:xfrm>
          <a:off x="5095875" y="6362700"/>
          <a:ext cx="51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>
              <a:solidFill>
                <a:srgbClr val="FF0000"/>
              </a:solidFill>
            </a:rPr>
            <a:t>-t/</a:t>
          </a:r>
          <a:r>
            <a:rPr lang="el-GR" sz="1100">
              <a:solidFill>
                <a:srgbClr val="FF0000"/>
              </a:solidFill>
              <a:latin typeface="Calibri"/>
            </a:rPr>
            <a:t>τ</a:t>
          </a:r>
          <a:endParaRPr lang="nl-NL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99</xdr:row>
      <xdr:rowOff>139586</xdr:rowOff>
    </xdr:from>
    <xdr:to>
      <xdr:col>10</xdr:col>
      <xdr:colOff>57150</xdr:colOff>
      <xdr:row>131</xdr:row>
      <xdr:rowOff>152400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912611"/>
          <a:ext cx="5543550" cy="6108814"/>
        </a:xfrm>
        <a:prstGeom prst="rect">
          <a:avLst/>
        </a:prstGeom>
        <a:noFill/>
      </xdr:spPr>
    </xdr:pic>
    <xdr:clientData/>
  </xdr:twoCellAnchor>
  <xdr:oneCellAnchor>
    <xdr:from>
      <xdr:col>3</xdr:col>
      <xdr:colOff>457200</xdr:colOff>
      <xdr:row>119</xdr:row>
      <xdr:rowOff>139586</xdr:rowOff>
    </xdr:from>
    <xdr:ext cx="1325556" cy="347596"/>
    <xdr:sp macro="" textlink="">
      <xdr:nvSpPr>
        <xdr:cNvPr id="317" name="Text Box 109"/>
        <xdr:cNvSpPr txBox="1">
          <a:spLocks noChangeArrowheads="1"/>
        </xdr:cNvSpPr>
      </xdr:nvSpPr>
      <xdr:spPr bwMode="auto">
        <a:xfrm>
          <a:off x="2286000" y="16722611"/>
          <a:ext cx="1325556" cy="34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β = 1        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 * c/F =</a:t>
          </a:r>
        </a:p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(1 </a:t>
          </a: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(1+</a:t>
          </a:r>
          <a:r>
            <a:rPr lang="el-G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ω</a:t>
          </a:r>
          <a:r>
            <a:rPr lang="nl-N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t) e^(</a:t>
          </a: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l-G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ω</a:t>
          </a:r>
          <a:r>
            <a:rPr lang="nl-N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t))</a:t>
          </a:r>
        </a:p>
      </xdr:txBody>
    </xdr:sp>
    <xdr:clientData/>
  </xdr:oneCellAnchor>
  <xdr:twoCellAnchor>
    <xdr:from>
      <xdr:col>9</xdr:col>
      <xdr:colOff>0</xdr:colOff>
      <xdr:row>115</xdr:row>
      <xdr:rowOff>38100</xdr:rowOff>
    </xdr:from>
    <xdr:to>
      <xdr:col>9</xdr:col>
      <xdr:colOff>190500</xdr:colOff>
      <xdr:row>116</xdr:row>
      <xdr:rowOff>0</xdr:rowOff>
    </xdr:to>
    <xdr:cxnSp macro="">
      <xdr:nvCxnSpPr>
        <xdr:cNvPr id="319" name="Rechte verbindingslijn 318"/>
        <xdr:cNvCxnSpPr/>
      </xdr:nvCxnSpPr>
      <xdr:spPr>
        <a:xfrm flipV="1">
          <a:off x="5486400" y="15859125"/>
          <a:ext cx="19050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247650</xdr:colOff>
      <xdr:row>127</xdr:row>
      <xdr:rowOff>63386</xdr:rowOff>
    </xdr:from>
    <xdr:ext cx="1337033" cy="318036"/>
    <xdr:sp macro="" textlink="">
      <xdr:nvSpPr>
        <xdr:cNvPr id="320" name="Text Box 118"/>
        <xdr:cNvSpPr txBox="1">
          <a:spLocks noChangeArrowheads="1"/>
        </xdr:cNvSpPr>
      </xdr:nvSpPr>
      <xdr:spPr bwMode="auto">
        <a:xfrm>
          <a:off x="1466850" y="18170411"/>
          <a:ext cx="1337033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Bij 2e orde systemen </a:t>
          </a:r>
        </a:p>
        <a:p>
          <a:pPr algn="l" rtl="0">
            <a:defRPr sz="1000"/>
          </a:pPr>
          <a:r>
            <a:rPr lang="nl-N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altijd langzame start </a:t>
          </a:r>
        </a:p>
      </xdr:txBody>
    </xdr:sp>
    <xdr:clientData/>
  </xdr:oneCellAnchor>
  <xdr:oneCellAnchor>
    <xdr:from>
      <xdr:col>10</xdr:col>
      <xdr:colOff>95250</xdr:colOff>
      <xdr:row>129</xdr:row>
      <xdr:rowOff>130061</xdr:rowOff>
    </xdr:from>
    <xdr:ext cx="1449308" cy="204736"/>
    <xdr:sp macro="" textlink="">
      <xdr:nvSpPr>
        <xdr:cNvPr id="322" name="Text Box 111"/>
        <xdr:cNvSpPr txBox="1">
          <a:spLocks noChangeArrowheads="1"/>
        </xdr:cNvSpPr>
      </xdr:nvSpPr>
      <xdr:spPr bwMode="auto">
        <a:xfrm>
          <a:off x="6191250" y="23723486"/>
          <a:ext cx="1449308" cy="204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  uitgedrukt in n * </a:t>
          </a:r>
          <a:r>
            <a:rPr lang="el-G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ω</a:t>
          </a:r>
          <a:r>
            <a:rPr lang="nl-N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oneCellAnchor>
  <xdr:twoCellAnchor>
    <xdr:from>
      <xdr:col>2</xdr:col>
      <xdr:colOff>447675</xdr:colOff>
      <xdr:row>38</xdr:row>
      <xdr:rowOff>9525</xdr:rowOff>
    </xdr:from>
    <xdr:to>
      <xdr:col>5</xdr:col>
      <xdr:colOff>57150</xdr:colOff>
      <xdr:row>43</xdr:row>
      <xdr:rowOff>9525</xdr:rowOff>
    </xdr:to>
    <xdr:sp macro="" textlink="">
      <xdr:nvSpPr>
        <xdr:cNvPr id="323" name="Rectangle 1"/>
        <xdr:cNvSpPr>
          <a:spLocks noChangeArrowheads="1"/>
        </xdr:cNvSpPr>
      </xdr:nvSpPr>
      <xdr:spPr bwMode="auto">
        <a:xfrm>
          <a:off x="1914525" y="9820275"/>
          <a:ext cx="1476375" cy="80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40</xdr:row>
      <xdr:rowOff>85725</xdr:rowOff>
    </xdr:from>
    <xdr:to>
      <xdr:col>5</xdr:col>
      <xdr:colOff>419100</xdr:colOff>
      <xdr:row>40</xdr:row>
      <xdr:rowOff>85725</xdr:rowOff>
    </xdr:to>
    <xdr:sp macro="" textlink="">
      <xdr:nvSpPr>
        <xdr:cNvPr id="324" name="Line 2"/>
        <xdr:cNvSpPr>
          <a:spLocks noChangeShapeType="1"/>
        </xdr:cNvSpPr>
      </xdr:nvSpPr>
      <xdr:spPr bwMode="auto">
        <a:xfrm>
          <a:off x="3400425" y="1022032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40</xdr:row>
      <xdr:rowOff>104775</xdr:rowOff>
    </xdr:from>
    <xdr:to>
      <xdr:col>2</xdr:col>
      <xdr:colOff>447675</xdr:colOff>
      <xdr:row>40</xdr:row>
      <xdr:rowOff>104775</xdr:rowOff>
    </xdr:to>
    <xdr:sp macro="" textlink="">
      <xdr:nvSpPr>
        <xdr:cNvPr id="325" name="Line 3"/>
        <xdr:cNvSpPr>
          <a:spLocks noChangeShapeType="1"/>
        </xdr:cNvSpPr>
      </xdr:nvSpPr>
      <xdr:spPr bwMode="auto">
        <a:xfrm flipH="1">
          <a:off x="1533525" y="102393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oneCellAnchor>
    <xdr:from>
      <xdr:col>3</xdr:col>
      <xdr:colOff>180975</xdr:colOff>
      <xdr:row>39</xdr:row>
      <xdr:rowOff>28575</xdr:rowOff>
    </xdr:from>
    <xdr:ext cx="790575" cy="438150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2257425" y="10001250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Systeem</a:t>
          </a:r>
        </a:p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of Proces</a:t>
          </a:r>
        </a:p>
      </xdr:txBody>
    </xdr:sp>
    <xdr:clientData/>
  </xdr:oneCellAnchor>
  <xdr:oneCellAnchor>
    <xdr:from>
      <xdr:col>10</xdr:col>
      <xdr:colOff>66675</xdr:colOff>
      <xdr:row>82</xdr:row>
      <xdr:rowOff>171450</xdr:rowOff>
    </xdr:from>
    <xdr:ext cx="285750" cy="457200"/>
    <xdr:sp macro="" textlink="">
      <xdr:nvSpPr>
        <xdr:cNvPr id="327" name="Tekstvak 326"/>
        <xdr:cNvSpPr txBox="1"/>
      </xdr:nvSpPr>
      <xdr:spPr>
        <a:xfrm>
          <a:off x="6162675" y="13315950"/>
          <a:ext cx="28575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2000"/>
            <a:t>}</a:t>
          </a:r>
        </a:p>
      </xdr:txBody>
    </xdr:sp>
    <xdr:clientData/>
  </xdr:oneCellAnchor>
  <xdr:twoCellAnchor editAs="oneCell">
    <xdr:from>
      <xdr:col>5</xdr:col>
      <xdr:colOff>485775</xdr:colOff>
      <xdr:row>151</xdr:row>
      <xdr:rowOff>171450</xdr:rowOff>
    </xdr:from>
    <xdr:to>
      <xdr:col>9</xdr:col>
      <xdr:colOff>47625</xdr:colOff>
      <xdr:row>158</xdr:row>
      <xdr:rowOff>66675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33775" y="26812875"/>
          <a:ext cx="2000250" cy="1228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561975</xdr:colOff>
      <xdr:row>163</xdr:row>
      <xdr:rowOff>38100</xdr:rowOff>
    </xdr:from>
    <xdr:to>
      <xdr:col>7</xdr:col>
      <xdr:colOff>457200</xdr:colOff>
      <xdr:row>170</xdr:row>
      <xdr:rowOff>85725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81175" y="29346525"/>
          <a:ext cx="2943225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28575</xdr:colOff>
      <xdr:row>171</xdr:row>
      <xdr:rowOff>0</xdr:rowOff>
    </xdr:from>
    <xdr:to>
      <xdr:col>8</xdr:col>
      <xdr:colOff>19050</xdr:colOff>
      <xdr:row>178</xdr:row>
      <xdr:rowOff>152400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57375" y="30832425"/>
          <a:ext cx="3038475" cy="1485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184</xdr:row>
      <xdr:rowOff>0</xdr:rowOff>
    </xdr:from>
    <xdr:to>
      <xdr:col>5</xdr:col>
      <xdr:colOff>323850</xdr:colOff>
      <xdr:row>205</xdr:row>
      <xdr:rowOff>76200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6700" y="32165925"/>
          <a:ext cx="3105150" cy="407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438150</xdr:colOff>
      <xdr:row>183</xdr:row>
      <xdr:rowOff>161925</xdr:rowOff>
    </xdr:from>
    <xdr:to>
      <xdr:col>11</xdr:col>
      <xdr:colOff>57150</xdr:colOff>
      <xdr:row>197</xdr:row>
      <xdr:rowOff>142875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86150" y="33851850"/>
          <a:ext cx="3276600" cy="2647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266700</xdr:colOff>
      <xdr:row>208</xdr:row>
      <xdr:rowOff>57150</xdr:rowOff>
    </xdr:from>
    <xdr:to>
      <xdr:col>11</xdr:col>
      <xdr:colOff>409575</xdr:colOff>
      <xdr:row>221</xdr:row>
      <xdr:rowOff>142875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24300" y="38700075"/>
          <a:ext cx="3190875" cy="2562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171450</xdr:colOff>
      <xdr:row>151</xdr:row>
      <xdr:rowOff>76200</xdr:rowOff>
    </xdr:from>
    <xdr:to>
      <xdr:col>5</xdr:col>
      <xdr:colOff>400050</xdr:colOff>
      <xdr:row>163</xdr:row>
      <xdr:rowOff>66675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90650" y="27098625"/>
          <a:ext cx="2057400" cy="2276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561975</xdr:colOff>
      <xdr:row>183</xdr:row>
      <xdr:rowOff>38100</xdr:rowOff>
    </xdr:from>
    <xdr:to>
      <xdr:col>2</xdr:col>
      <xdr:colOff>561975</xdr:colOff>
      <xdr:row>184</xdr:row>
      <xdr:rowOff>133350</xdr:rowOff>
    </xdr:to>
    <xdr:sp macro="" textlink="">
      <xdr:nvSpPr>
        <xdr:cNvPr id="355" name="Tekstvak 354"/>
        <xdr:cNvSpPr txBox="1"/>
      </xdr:nvSpPr>
      <xdr:spPr>
        <a:xfrm>
          <a:off x="561975" y="33156525"/>
          <a:ext cx="12192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Versterkingsfactor</a:t>
          </a:r>
        </a:p>
      </xdr:txBody>
    </xdr:sp>
    <xdr:clientData/>
  </xdr:twoCellAnchor>
  <xdr:oneCellAnchor>
    <xdr:from>
      <xdr:col>3</xdr:col>
      <xdr:colOff>104775</xdr:colOff>
      <xdr:row>183</xdr:row>
      <xdr:rowOff>95250</xdr:rowOff>
    </xdr:from>
    <xdr:ext cx="1409700" cy="552450"/>
    <xdr:sp macro="" textlink="">
      <xdr:nvSpPr>
        <xdr:cNvPr id="356" name="Tekstvak 355"/>
        <xdr:cNvSpPr txBox="1"/>
      </xdr:nvSpPr>
      <xdr:spPr>
        <a:xfrm>
          <a:off x="1933575" y="34356675"/>
          <a:ext cx="1409700" cy="552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Resonantie bij </a:t>
          </a:r>
          <a:r>
            <a:rPr lang="el-GR" sz="1100">
              <a:latin typeface="Calibri"/>
            </a:rPr>
            <a:t>ω</a:t>
          </a:r>
          <a:r>
            <a:rPr lang="nl-NL" sz="1100">
              <a:latin typeface="Calibri"/>
            </a:rPr>
            <a:t> = </a:t>
          </a:r>
          <a:r>
            <a:rPr lang="el-GR" sz="1100">
              <a:latin typeface="Calibri"/>
            </a:rPr>
            <a:t>ω</a:t>
          </a:r>
          <a:r>
            <a:rPr lang="nl-NL" sz="800">
              <a:latin typeface="Calibri"/>
            </a:rPr>
            <a:t>o</a:t>
          </a:r>
        </a:p>
        <a:p>
          <a:r>
            <a:rPr lang="nl-NL" sz="1100">
              <a:latin typeface="Calibri"/>
            </a:rPr>
            <a:t>ω</a:t>
          </a:r>
          <a:r>
            <a:rPr lang="nl-NL" sz="800">
              <a:latin typeface="Calibri"/>
            </a:rPr>
            <a:t>0 </a:t>
          </a:r>
          <a:r>
            <a:rPr lang="nl-NL" sz="1100">
              <a:latin typeface="Calibri"/>
            </a:rPr>
            <a:t>= eigenfrequentie</a:t>
          </a:r>
          <a:endParaRPr lang="nl-NL" sz="800"/>
        </a:p>
      </xdr:txBody>
    </xdr:sp>
    <xdr:clientData/>
  </xdr:oneCellAnchor>
  <xdr:oneCellAnchor>
    <xdr:from>
      <xdr:col>4</xdr:col>
      <xdr:colOff>257175</xdr:colOff>
      <xdr:row>163</xdr:row>
      <xdr:rowOff>95250</xdr:rowOff>
    </xdr:from>
    <xdr:ext cx="640432" cy="264560"/>
    <xdr:sp macro="" textlink="">
      <xdr:nvSpPr>
        <xdr:cNvPr id="357" name="Tekstvak 356"/>
        <xdr:cNvSpPr txBox="1"/>
      </xdr:nvSpPr>
      <xdr:spPr>
        <a:xfrm>
          <a:off x="2695575" y="29403675"/>
          <a:ext cx="6404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r.c. = +1</a:t>
          </a:r>
        </a:p>
      </xdr:txBody>
    </xdr:sp>
    <xdr:clientData/>
  </xdr:oneCellAnchor>
  <xdr:oneCellAnchor>
    <xdr:from>
      <xdr:col>3</xdr:col>
      <xdr:colOff>561975</xdr:colOff>
      <xdr:row>171</xdr:row>
      <xdr:rowOff>152400</xdr:rowOff>
    </xdr:from>
    <xdr:ext cx="613373" cy="264560"/>
    <xdr:sp macro="" textlink="">
      <xdr:nvSpPr>
        <xdr:cNvPr id="358" name="Tekstvak 357"/>
        <xdr:cNvSpPr txBox="1"/>
      </xdr:nvSpPr>
      <xdr:spPr>
        <a:xfrm>
          <a:off x="2390775" y="30984825"/>
          <a:ext cx="6133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r.c. = -1</a:t>
          </a:r>
        </a:p>
      </xdr:txBody>
    </xdr:sp>
    <xdr:clientData/>
  </xdr:oneCellAnchor>
  <xdr:oneCellAnchor>
    <xdr:from>
      <xdr:col>2</xdr:col>
      <xdr:colOff>276225</xdr:colOff>
      <xdr:row>150</xdr:row>
      <xdr:rowOff>66675</xdr:rowOff>
    </xdr:from>
    <xdr:ext cx="773097" cy="264560"/>
    <xdr:sp macro="" textlink="">
      <xdr:nvSpPr>
        <xdr:cNvPr id="359" name="Tekstvak 358"/>
        <xdr:cNvSpPr txBox="1"/>
      </xdr:nvSpPr>
      <xdr:spPr>
        <a:xfrm>
          <a:off x="1495425" y="27089100"/>
          <a:ext cx="7730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Log schaal</a:t>
          </a:r>
        </a:p>
      </xdr:txBody>
    </xdr:sp>
    <xdr:clientData/>
  </xdr:oneCellAnchor>
  <xdr:oneCellAnchor>
    <xdr:from>
      <xdr:col>3</xdr:col>
      <xdr:colOff>390525</xdr:colOff>
      <xdr:row>190</xdr:row>
      <xdr:rowOff>95250</xdr:rowOff>
    </xdr:from>
    <xdr:ext cx="613373" cy="264560"/>
    <xdr:sp macro="" textlink="">
      <xdr:nvSpPr>
        <xdr:cNvPr id="360" name="Tekstvak 359"/>
        <xdr:cNvSpPr txBox="1"/>
      </xdr:nvSpPr>
      <xdr:spPr>
        <a:xfrm>
          <a:off x="2219325" y="35309175"/>
          <a:ext cx="613373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r.c. = -2</a:t>
          </a:r>
        </a:p>
      </xdr:txBody>
    </xdr:sp>
    <xdr:clientData/>
  </xdr:oneCellAnchor>
  <xdr:oneCellAnchor>
    <xdr:from>
      <xdr:col>4</xdr:col>
      <xdr:colOff>514350</xdr:colOff>
      <xdr:row>211</xdr:row>
      <xdr:rowOff>104775</xdr:rowOff>
    </xdr:from>
    <xdr:ext cx="959878" cy="953466"/>
    <xdr:sp macro="" textlink="">
      <xdr:nvSpPr>
        <xdr:cNvPr id="361" name="Tekstvak 360"/>
        <xdr:cNvSpPr txBox="1"/>
      </xdr:nvSpPr>
      <xdr:spPr>
        <a:xfrm>
          <a:off x="2952750" y="39319200"/>
          <a:ext cx="959878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Onvoldoende</a:t>
          </a:r>
        </a:p>
        <a:p>
          <a:r>
            <a:rPr lang="nl-NL" sz="1100"/>
            <a:t>demping</a:t>
          </a:r>
        </a:p>
        <a:p>
          <a:r>
            <a:rPr lang="nl-NL" sz="1100"/>
            <a:t>Links van </a:t>
          </a:r>
        </a:p>
        <a:p>
          <a:r>
            <a:rPr lang="nl-NL" sz="1100"/>
            <a:t>z = -1</a:t>
          </a:r>
        </a:p>
        <a:p>
          <a:endParaRPr lang="nl-NL" sz="1100"/>
        </a:p>
      </xdr:txBody>
    </xdr:sp>
    <xdr:clientData/>
  </xdr:oneCellAnchor>
  <xdr:oneCellAnchor>
    <xdr:from>
      <xdr:col>10</xdr:col>
      <xdr:colOff>180975</xdr:colOff>
      <xdr:row>67</xdr:row>
      <xdr:rowOff>114300</xdr:rowOff>
    </xdr:from>
    <xdr:ext cx="1270091" cy="264560"/>
    <xdr:sp macro="" textlink="">
      <xdr:nvSpPr>
        <xdr:cNvPr id="363" name="Tekstvak 362"/>
        <xdr:cNvSpPr txBox="1"/>
      </xdr:nvSpPr>
      <xdr:spPr>
        <a:xfrm>
          <a:off x="6276975" y="11925300"/>
          <a:ext cx="1270091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Blok (T-To)/(Te-To)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ols.nl/files/tomsoft/sysbord151.exe" TargetMode="External"/><Relationship Id="rId2" Type="http://schemas.openxmlformats.org/officeDocument/2006/relationships/hyperlink" Target="http://www.sools.nl/?menu=tomsoft&amp;page=sysbord" TargetMode="External"/><Relationship Id="rId1" Type="http://schemas.openxmlformats.org/officeDocument/2006/relationships/hyperlink" Target="http://www.sools.n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youtube.com/watch?v=W1czBcnX1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0"/>
  <sheetViews>
    <sheetView tabSelected="1" topLeftCell="A98" workbookViewId="0">
      <selection activeCell="K112" sqref="K112"/>
    </sheetView>
  </sheetViews>
  <sheetFormatPr defaultRowHeight="15"/>
  <sheetData>
    <row r="1" spans="1:14">
      <c r="A1" s="27" t="s">
        <v>134</v>
      </c>
    </row>
    <row r="2" spans="1:14">
      <c r="A2" s="27"/>
    </row>
    <row r="3" spans="1:14">
      <c r="A3" s="165" t="s">
        <v>424</v>
      </c>
      <c r="D3" s="27" t="s">
        <v>461</v>
      </c>
    </row>
    <row r="4" spans="1:14">
      <c r="A4" s="165" t="s">
        <v>425</v>
      </c>
    </row>
    <row r="5" spans="1:14">
      <c r="A5" s="165" t="s">
        <v>462</v>
      </c>
    </row>
    <row r="6" spans="1:14">
      <c r="A6" s="165" t="s">
        <v>463</v>
      </c>
    </row>
    <row r="8" spans="1:14">
      <c r="A8" s="164" t="s">
        <v>475</v>
      </c>
      <c r="I8" s="27" t="s">
        <v>480</v>
      </c>
      <c r="M8" s="27"/>
      <c r="N8" s="27"/>
    </row>
    <row r="9" spans="1:14">
      <c r="A9" s="166" t="s">
        <v>474</v>
      </c>
      <c r="I9" s="27" t="s">
        <v>491</v>
      </c>
    </row>
    <row r="10" spans="1:14">
      <c r="A10" s="166" t="s">
        <v>476</v>
      </c>
    </row>
    <row r="11" spans="1:14">
      <c r="A11" s="166" t="s">
        <v>477</v>
      </c>
    </row>
    <row r="12" spans="1:14">
      <c r="A12" s="166" t="s">
        <v>472</v>
      </c>
    </row>
    <row r="13" spans="1:14">
      <c r="A13" s="166" t="s">
        <v>473</v>
      </c>
    </row>
    <row r="14" spans="1:14">
      <c r="A14" s="167"/>
    </row>
    <row r="15" spans="1:14">
      <c r="A15" s="27" t="s">
        <v>290</v>
      </c>
    </row>
    <row r="16" spans="1:14">
      <c r="A16" s="27" t="s">
        <v>465</v>
      </c>
    </row>
    <row r="17" spans="1:2">
      <c r="A17" s="165" t="s">
        <v>511</v>
      </c>
    </row>
    <row r="18" spans="1:2">
      <c r="A18" s="165" t="s">
        <v>512</v>
      </c>
    </row>
    <row r="19" spans="1:2">
      <c r="A19" s="165" t="s">
        <v>513</v>
      </c>
    </row>
    <row r="20" spans="1:2">
      <c r="A20" s="165"/>
    </row>
    <row r="21" spans="1:2">
      <c r="A21" s="165" t="s">
        <v>514</v>
      </c>
    </row>
    <row r="22" spans="1:2">
      <c r="A22" s="169" t="s">
        <v>516</v>
      </c>
    </row>
    <row r="23" spans="1:2">
      <c r="A23" s="165"/>
    </row>
    <row r="24" spans="1:2">
      <c r="A24" t="s">
        <v>135</v>
      </c>
    </row>
    <row r="25" spans="1:2">
      <c r="A25" t="s">
        <v>136</v>
      </c>
    </row>
    <row r="26" spans="1:2">
      <c r="A26" t="s">
        <v>142</v>
      </c>
    </row>
    <row r="27" spans="1:2">
      <c r="A27" t="s">
        <v>137</v>
      </c>
    </row>
    <row r="28" spans="1:2">
      <c r="A28" t="s">
        <v>199</v>
      </c>
    </row>
    <row r="29" spans="1:2">
      <c r="A29" t="s">
        <v>138</v>
      </c>
    </row>
    <row r="30" spans="1:2">
      <c r="B30" t="s">
        <v>21</v>
      </c>
    </row>
    <row r="31" spans="1:2">
      <c r="B31" t="s">
        <v>141</v>
      </c>
    </row>
    <row r="32" spans="1:2">
      <c r="A32" t="s">
        <v>200</v>
      </c>
    </row>
    <row r="33" spans="1:8">
      <c r="A33" t="s">
        <v>139</v>
      </c>
    </row>
    <row r="34" spans="1:8">
      <c r="A34" t="s">
        <v>140</v>
      </c>
    </row>
    <row r="36" spans="1:8">
      <c r="A36" s="27" t="s">
        <v>102</v>
      </c>
    </row>
    <row r="37" spans="1:8">
      <c r="A37" t="s">
        <v>468</v>
      </c>
      <c r="D37" t="s">
        <v>469</v>
      </c>
    </row>
    <row r="38" spans="1:8">
      <c r="A38" t="s">
        <v>470</v>
      </c>
    </row>
    <row r="40" spans="1:8">
      <c r="A40" t="s">
        <v>109</v>
      </c>
      <c r="C40" s="27" t="s">
        <v>108</v>
      </c>
      <c r="E40" s="27" t="s">
        <v>107</v>
      </c>
      <c r="H40" s="27" t="s">
        <v>103</v>
      </c>
    </row>
    <row r="41" spans="1:8">
      <c r="A41" t="s">
        <v>110</v>
      </c>
      <c r="C41" t="s">
        <v>91</v>
      </c>
      <c r="E41" t="s">
        <v>75</v>
      </c>
      <c r="H41" t="s">
        <v>79</v>
      </c>
    </row>
    <row r="42" spans="1:8">
      <c r="C42" t="s">
        <v>93</v>
      </c>
      <c r="E42" t="s">
        <v>77</v>
      </c>
      <c r="H42" t="s">
        <v>80</v>
      </c>
    </row>
    <row r="44" spans="1:8">
      <c r="C44" t="s">
        <v>99</v>
      </c>
      <c r="E44" t="s">
        <v>95</v>
      </c>
      <c r="H44" t="s">
        <v>98</v>
      </c>
    </row>
    <row r="45" spans="1:8">
      <c r="C45" t="s">
        <v>100</v>
      </c>
      <c r="E45" t="s">
        <v>96</v>
      </c>
      <c r="H45" t="s">
        <v>101</v>
      </c>
    </row>
    <row r="46" spans="1:8">
      <c r="C46" t="s">
        <v>405</v>
      </c>
      <c r="E46" t="s">
        <v>97</v>
      </c>
      <c r="H46" t="s">
        <v>406</v>
      </c>
    </row>
    <row r="48" spans="1:8">
      <c r="A48" t="s">
        <v>111</v>
      </c>
    </row>
    <row r="49" spans="1:9">
      <c r="B49" s="41"/>
    </row>
    <row r="50" spans="1:9">
      <c r="B50" s="85"/>
      <c r="C50" s="86"/>
      <c r="D50" s="86"/>
      <c r="E50" s="86"/>
      <c r="F50" s="86"/>
      <c r="G50" s="86"/>
      <c r="H50" s="86"/>
      <c r="I50" s="87"/>
    </row>
    <row r="51" spans="1:9">
      <c r="B51" s="88" t="s">
        <v>105</v>
      </c>
      <c r="C51" s="41"/>
      <c r="D51" s="41"/>
      <c r="E51" s="41" t="s">
        <v>106</v>
      </c>
      <c r="F51" s="41"/>
      <c r="G51" s="41"/>
      <c r="H51" s="41" t="s">
        <v>104</v>
      </c>
      <c r="I51" s="89"/>
    </row>
    <row r="52" spans="1:9" ht="4.5" customHeight="1">
      <c r="B52" s="88"/>
      <c r="C52" s="41"/>
      <c r="D52" s="41"/>
      <c r="E52" s="41"/>
      <c r="F52" s="41"/>
      <c r="G52" s="41"/>
      <c r="H52" s="41"/>
      <c r="I52" s="89"/>
    </row>
    <row r="53" spans="1:9">
      <c r="B53" s="88" t="s">
        <v>186</v>
      </c>
      <c r="C53" s="41"/>
      <c r="D53" s="41"/>
      <c r="E53" s="41" t="s">
        <v>190</v>
      </c>
      <c r="F53" s="41"/>
      <c r="G53" s="41"/>
      <c r="H53" s="41" t="s">
        <v>195</v>
      </c>
      <c r="I53" s="89"/>
    </row>
    <row r="54" spans="1:9">
      <c r="B54" s="88" t="s">
        <v>187</v>
      </c>
      <c r="C54" s="41"/>
      <c r="D54" s="41"/>
      <c r="E54" s="41" t="s">
        <v>217</v>
      </c>
      <c r="F54" s="41"/>
      <c r="G54" s="41"/>
      <c r="H54" s="41" t="s">
        <v>196</v>
      </c>
      <c r="I54" s="89"/>
    </row>
    <row r="55" spans="1:9">
      <c r="B55" s="88" t="s">
        <v>188</v>
      </c>
      <c r="C55" s="41"/>
      <c r="D55" s="41"/>
      <c r="E55" s="80" t="s">
        <v>218</v>
      </c>
      <c r="F55" s="41"/>
      <c r="G55" s="41"/>
      <c r="H55" s="80" t="s">
        <v>197</v>
      </c>
      <c r="I55" s="89"/>
    </row>
    <row r="56" spans="1:9">
      <c r="B56" s="88" t="s">
        <v>189</v>
      </c>
      <c r="C56" s="41"/>
      <c r="D56" s="41"/>
      <c r="E56" s="41" t="s">
        <v>191</v>
      </c>
      <c r="F56" s="41"/>
      <c r="G56" s="41"/>
      <c r="H56" s="80"/>
      <c r="I56" s="89"/>
    </row>
    <row r="57" spans="1:9">
      <c r="B57" s="90" t="s">
        <v>215</v>
      </c>
      <c r="C57" s="41"/>
      <c r="D57" s="41"/>
      <c r="E57" s="41" t="s">
        <v>216</v>
      </c>
      <c r="F57" s="41"/>
      <c r="G57" s="41"/>
      <c r="H57" s="41"/>
      <c r="I57" s="89"/>
    </row>
    <row r="58" spans="1:9" ht="6" customHeight="1">
      <c r="B58" s="88"/>
      <c r="C58" s="41"/>
      <c r="D58" s="41"/>
      <c r="E58" s="41"/>
      <c r="F58" s="41"/>
      <c r="G58" s="41"/>
      <c r="H58" s="41"/>
      <c r="I58" s="89"/>
    </row>
    <row r="59" spans="1:9">
      <c r="B59" s="91"/>
      <c r="C59" s="84"/>
      <c r="D59" s="84"/>
      <c r="E59" s="84"/>
      <c r="F59" s="84"/>
      <c r="G59" s="84"/>
      <c r="H59" s="84"/>
      <c r="I59" s="92"/>
    </row>
    <row r="61" spans="1:9">
      <c r="A61" t="s">
        <v>112</v>
      </c>
    </row>
    <row r="65" spans="1:1">
      <c r="A65" s="81" t="s">
        <v>193</v>
      </c>
    </row>
    <row r="66" spans="1:1">
      <c r="A66" s="27" t="s">
        <v>192</v>
      </c>
    </row>
    <row r="67" spans="1:1">
      <c r="A67" s="27" t="s">
        <v>194</v>
      </c>
    </row>
    <row r="69" spans="1:1">
      <c r="A69" s="83" t="s">
        <v>91</v>
      </c>
    </row>
    <row r="84" spans="1:2">
      <c r="B84" t="s">
        <v>133</v>
      </c>
    </row>
    <row r="85" spans="1:2">
      <c r="A85" t="s">
        <v>113</v>
      </c>
    </row>
    <row r="86" spans="1:2">
      <c r="A86" t="s">
        <v>481</v>
      </c>
    </row>
    <row r="87" spans="1:2">
      <c r="A87" t="s">
        <v>492</v>
      </c>
    </row>
    <row r="88" spans="1:2">
      <c r="A88" t="s">
        <v>482</v>
      </c>
    </row>
    <row r="89" spans="1:2">
      <c r="A89" t="s">
        <v>486</v>
      </c>
    </row>
    <row r="90" spans="1:2">
      <c r="A90" t="s">
        <v>487</v>
      </c>
    </row>
    <row r="91" spans="1:2">
      <c r="A91" t="s">
        <v>483</v>
      </c>
    </row>
    <row r="92" spans="1:2">
      <c r="A92" t="s">
        <v>484</v>
      </c>
    </row>
    <row r="93" spans="1:2">
      <c r="A93" t="s">
        <v>485</v>
      </c>
    </row>
    <row r="94" spans="1:2">
      <c r="A94" t="s">
        <v>493</v>
      </c>
    </row>
    <row r="96" spans="1:2">
      <c r="A96" t="s">
        <v>500</v>
      </c>
    </row>
    <row r="97" spans="1:7">
      <c r="A97" t="s">
        <v>501</v>
      </c>
    </row>
    <row r="98" spans="1:7">
      <c r="A98" t="s">
        <v>488</v>
      </c>
      <c r="G98" t="s">
        <v>489</v>
      </c>
    </row>
    <row r="99" spans="1:7">
      <c r="A99" s="63" t="s">
        <v>67</v>
      </c>
      <c r="D99" t="s">
        <v>71</v>
      </c>
      <c r="F99" t="s">
        <v>72</v>
      </c>
      <c r="G99" t="s">
        <v>70</v>
      </c>
    </row>
    <row r="100" spans="1:7">
      <c r="A100" s="63" t="s">
        <v>68</v>
      </c>
    </row>
    <row r="101" spans="1:7">
      <c r="A101" s="63" t="s">
        <v>69</v>
      </c>
    </row>
    <row r="103" spans="1:7">
      <c r="A103" t="s">
        <v>490</v>
      </c>
    </row>
    <row r="104" spans="1:7">
      <c r="A104" t="s">
        <v>519</v>
      </c>
    </row>
    <row r="105" spans="1:7">
      <c r="A105" t="s">
        <v>520</v>
      </c>
    </row>
    <row r="107" spans="1:7">
      <c r="A107" s="27" t="s">
        <v>518</v>
      </c>
    </row>
    <row r="108" spans="1:7">
      <c r="A108" s="27"/>
    </row>
    <row r="109" spans="1:7">
      <c r="A109" s="27" t="s">
        <v>503</v>
      </c>
    </row>
    <row r="110" spans="1:7">
      <c r="A110" s="27" t="s">
        <v>504</v>
      </c>
    </row>
    <row r="112" spans="1:7">
      <c r="A112" t="s">
        <v>494</v>
      </c>
    </row>
    <row r="113" spans="1:1">
      <c r="A113" t="s">
        <v>495</v>
      </c>
    </row>
    <row r="114" spans="1:1">
      <c r="A114" t="s">
        <v>496</v>
      </c>
    </row>
    <row r="115" spans="1:1">
      <c r="A115" t="s">
        <v>502</v>
      </c>
    </row>
    <row r="117" spans="1:1">
      <c r="A117" s="81" t="s">
        <v>497</v>
      </c>
    </row>
    <row r="119" spans="1:1">
      <c r="A119" t="s">
        <v>510</v>
      </c>
    </row>
    <row r="120" spans="1:1">
      <c r="A120" t="s">
        <v>509</v>
      </c>
    </row>
  </sheetData>
  <hyperlinks>
    <hyperlink ref="A99" r:id="rId1"/>
    <hyperlink ref="A100" r:id="rId2"/>
    <hyperlink ref="A101" r:id="rId3"/>
  </hyperlinks>
  <pageMargins left="0.70866141732283472" right="0.70866141732283472" top="0.74803149606299213" bottom="0.74803149606299213" header="0.31496062992125984" footer="0.31496062992125984"/>
  <pageSetup paperSize="0" scale="68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workbookViewId="0">
      <selection activeCell="K9" sqref="K9"/>
    </sheetView>
  </sheetViews>
  <sheetFormatPr defaultRowHeight="15"/>
  <sheetData>
    <row r="1" spans="1:3">
      <c r="A1" s="27" t="s">
        <v>73</v>
      </c>
    </row>
    <row r="3" spans="1:3">
      <c r="A3" s="27" t="s">
        <v>505</v>
      </c>
    </row>
    <row r="4" spans="1:3">
      <c r="A4" s="27"/>
    </row>
    <row r="5" spans="1:3">
      <c r="A5" s="27" t="s">
        <v>508</v>
      </c>
    </row>
    <row r="6" spans="1:3">
      <c r="A6" s="27" t="s">
        <v>506</v>
      </c>
    </row>
    <row r="7" spans="1:3">
      <c r="A7" s="27"/>
    </row>
    <row r="8" spans="1:3">
      <c r="A8" t="s">
        <v>74</v>
      </c>
      <c r="C8" t="s">
        <v>507</v>
      </c>
    </row>
    <row r="9" spans="1:3">
      <c r="A9" t="s">
        <v>121</v>
      </c>
      <c r="C9" t="s">
        <v>116</v>
      </c>
    </row>
    <row r="10" spans="1:3">
      <c r="A10" t="s">
        <v>120</v>
      </c>
      <c r="C10" t="s">
        <v>116</v>
      </c>
    </row>
    <row r="11" spans="1:3">
      <c r="A11" t="s">
        <v>120</v>
      </c>
      <c r="C11" t="s">
        <v>122</v>
      </c>
    </row>
    <row r="12" spans="1:3">
      <c r="A12" t="s">
        <v>419</v>
      </c>
    </row>
    <row r="13" spans="1:3">
      <c r="B13" t="s">
        <v>420</v>
      </c>
    </row>
    <row r="14" spans="1:3">
      <c r="B14" t="s">
        <v>423</v>
      </c>
    </row>
    <row r="15" spans="1:3">
      <c r="A15" t="s">
        <v>117</v>
      </c>
      <c r="B15" t="s">
        <v>123</v>
      </c>
    </row>
    <row r="16" spans="1:3">
      <c r="A16" t="s">
        <v>118</v>
      </c>
      <c r="B16" t="s">
        <v>119</v>
      </c>
    </row>
    <row r="17" spans="1:3">
      <c r="A17" t="s">
        <v>124</v>
      </c>
      <c r="B17" t="s">
        <v>422</v>
      </c>
    </row>
    <row r="18" spans="1:3">
      <c r="B18" t="s">
        <v>120</v>
      </c>
    </row>
    <row r="19" spans="1:3">
      <c r="A19" t="s">
        <v>127</v>
      </c>
      <c r="B19" t="s">
        <v>123</v>
      </c>
    </row>
    <row r="20" spans="1:3">
      <c r="A20" t="s">
        <v>421</v>
      </c>
      <c r="C20" t="s">
        <v>418</v>
      </c>
    </row>
    <row r="21" spans="1:3">
      <c r="A21" t="s">
        <v>125</v>
      </c>
      <c r="B21" t="s">
        <v>498</v>
      </c>
    </row>
    <row r="22" spans="1:3">
      <c r="B22" t="s">
        <v>499</v>
      </c>
    </row>
    <row r="23" spans="1:3">
      <c r="B23" t="s">
        <v>126</v>
      </c>
    </row>
    <row r="24" spans="1:3">
      <c r="B24" t="s">
        <v>417</v>
      </c>
    </row>
    <row r="26" spans="1:3">
      <c r="A26" t="s">
        <v>304</v>
      </c>
    </row>
    <row r="27" spans="1:3">
      <c r="A27" t="s">
        <v>305</v>
      </c>
    </row>
    <row r="54" spans="2:15">
      <c r="B54" s="27"/>
      <c r="C54" s="27"/>
      <c r="D54" s="27" t="s">
        <v>306</v>
      </c>
      <c r="E54" s="27"/>
      <c r="F54" s="27"/>
      <c r="G54" s="27"/>
    </row>
    <row r="55" spans="2:15">
      <c r="B55" s="27"/>
      <c r="C55" s="27"/>
      <c r="D55" s="64">
        <v>4</v>
      </c>
      <c r="E55" s="64">
        <v>3</v>
      </c>
      <c r="F55" s="64">
        <v>2</v>
      </c>
      <c r="G55" s="64">
        <v>1</v>
      </c>
      <c r="H55" s="27" t="s">
        <v>428</v>
      </c>
      <c r="K55" s="27" t="s">
        <v>143</v>
      </c>
    </row>
    <row r="56" spans="2:15">
      <c r="B56" s="27"/>
      <c r="C56" s="27"/>
      <c r="D56" s="64">
        <v>16</v>
      </c>
      <c r="E56" s="64">
        <v>8</v>
      </c>
      <c r="F56" s="64">
        <v>4</v>
      </c>
      <c r="G56" s="64">
        <v>2</v>
      </c>
      <c r="H56" s="27" t="s">
        <v>444</v>
      </c>
      <c r="I56" s="27"/>
      <c r="J56" s="78"/>
      <c r="K56" s="27" t="s">
        <v>155</v>
      </c>
    </row>
    <row r="57" spans="2:15">
      <c r="B57" s="64" t="s">
        <v>128</v>
      </c>
      <c r="C57" s="64" t="s">
        <v>9</v>
      </c>
      <c r="D57" s="64">
        <v>8</v>
      </c>
      <c r="E57" s="64">
        <v>4</v>
      </c>
      <c r="F57" s="64">
        <v>2</v>
      </c>
      <c r="G57" s="64">
        <v>1</v>
      </c>
      <c r="H57" s="27" t="s">
        <v>429</v>
      </c>
      <c r="K57" s="27" t="s">
        <v>154</v>
      </c>
    </row>
    <row r="58" spans="2:15">
      <c r="B58" s="64">
        <v>1</v>
      </c>
      <c r="C58" s="64">
        <v>0</v>
      </c>
      <c r="D58" s="65">
        <v>0</v>
      </c>
      <c r="E58" s="65">
        <v>0</v>
      </c>
      <c r="F58" s="65">
        <v>0</v>
      </c>
      <c r="G58" s="66">
        <v>0</v>
      </c>
    </row>
    <row r="59" spans="2:15">
      <c r="B59" s="64">
        <f t="shared" ref="B59:B73" si="0">B58+1</f>
        <v>2</v>
      </c>
      <c r="C59" s="64">
        <f t="shared" ref="C59:C73" si="1">C58+1</f>
        <v>1</v>
      </c>
      <c r="D59" s="67">
        <v>0</v>
      </c>
      <c r="E59" s="67">
        <v>0</v>
      </c>
      <c r="F59" s="67">
        <v>0</v>
      </c>
      <c r="G59" s="68">
        <v>1</v>
      </c>
      <c r="H59" s="27" t="s">
        <v>144</v>
      </c>
      <c r="I59" s="27" t="s">
        <v>149</v>
      </c>
      <c r="J59" s="27"/>
      <c r="M59" s="27" t="s">
        <v>445</v>
      </c>
    </row>
    <row r="60" spans="2:15">
      <c r="B60" s="64">
        <f t="shared" si="0"/>
        <v>3</v>
      </c>
      <c r="C60" s="64">
        <f t="shared" si="1"/>
        <v>2</v>
      </c>
      <c r="D60" s="67">
        <v>0</v>
      </c>
      <c r="E60" s="67">
        <v>0</v>
      </c>
      <c r="F60" s="67">
        <v>1</v>
      </c>
      <c r="G60" s="69">
        <v>0</v>
      </c>
      <c r="H60" s="27"/>
      <c r="I60" s="27"/>
      <c r="J60" s="27"/>
      <c r="M60" s="149">
        <v>3</v>
      </c>
      <c r="N60" s="149">
        <v>2</v>
      </c>
      <c r="O60" s="149">
        <v>1</v>
      </c>
    </row>
    <row r="61" spans="2:15">
      <c r="B61" s="64">
        <f t="shared" si="0"/>
        <v>4</v>
      </c>
      <c r="C61" s="64">
        <f t="shared" si="1"/>
        <v>3</v>
      </c>
      <c r="D61" s="67">
        <v>0</v>
      </c>
      <c r="E61" s="67">
        <v>0</v>
      </c>
      <c r="F61" s="70">
        <v>1</v>
      </c>
      <c r="G61" s="71">
        <v>1</v>
      </c>
      <c r="H61" s="27" t="s">
        <v>145</v>
      </c>
      <c r="I61" s="27" t="s">
        <v>148</v>
      </c>
      <c r="J61" s="27"/>
      <c r="M61" s="64">
        <v>0</v>
      </c>
      <c r="N61" s="64">
        <v>0</v>
      </c>
      <c r="O61" s="64">
        <v>0</v>
      </c>
    </row>
    <row r="62" spans="2:15">
      <c r="B62" s="64">
        <f t="shared" si="0"/>
        <v>5</v>
      </c>
      <c r="C62" s="64">
        <f t="shared" si="1"/>
        <v>4</v>
      </c>
      <c r="D62" s="67">
        <v>0</v>
      </c>
      <c r="E62" s="67">
        <v>1</v>
      </c>
      <c r="F62" s="72">
        <v>0</v>
      </c>
      <c r="G62" s="69">
        <v>0</v>
      </c>
      <c r="H62" s="27"/>
      <c r="I62" s="27"/>
      <c r="J62" s="27"/>
      <c r="M62" s="64">
        <v>0</v>
      </c>
      <c r="N62" s="64">
        <v>0</v>
      </c>
      <c r="O62" s="64">
        <v>1</v>
      </c>
    </row>
    <row r="63" spans="2:15">
      <c r="B63" s="64">
        <f t="shared" si="0"/>
        <v>6</v>
      </c>
      <c r="C63" s="64">
        <f t="shared" si="1"/>
        <v>5</v>
      </c>
      <c r="D63" s="67">
        <v>0</v>
      </c>
      <c r="E63" s="67">
        <v>1</v>
      </c>
      <c r="F63" s="72">
        <v>0</v>
      </c>
      <c r="G63" s="69">
        <v>1</v>
      </c>
      <c r="H63" s="27"/>
      <c r="I63" s="27"/>
      <c r="J63" s="27"/>
      <c r="M63" s="64">
        <v>0</v>
      </c>
      <c r="N63" s="64">
        <v>1</v>
      </c>
      <c r="O63" s="64"/>
    </row>
    <row r="64" spans="2:15">
      <c r="B64" s="64">
        <f t="shared" si="0"/>
        <v>7</v>
      </c>
      <c r="C64" s="64">
        <f t="shared" si="1"/>
        <v>6</v>
      </c>
      <c r="D64" s="67">
        <v>0</v>
      </c>
      <c r="E64" s="67">
        <v>1</v>
      </c>
      <c r="F64" s="72">
        <v>1</v>
      </c>
      <c r="G64" s="69">
        <v>0</v>
      </c>
      <c r="H64" s="27"/>
      <c r="I64" s="27"/>
      <c r="J64" s="27"/>
      <c r="M64" s="64">
        <v>0</v>
      </c>
      <c r="N64" s="64">
        <v>1</v>
      </c>
      <c r="O64" s="64"/>
    </row>
    <row r="65" spans="1:15">
      <c r="B65" s="64">
        <f t="shared" si="0"/>
        <v>8</v>
      </c>
      <c r="C65" s="64">
        <f t="shared" si="1"/>
        <v>7</v>
      </c>
      <c r="D65" s="67">
        <v>0</v>
      </c>
      <c r="E65" s="70">
        <v>1</v>
      </c>
      <c r="F65" s="73">
        <v>1</v>
      </c>
      <c r="G65" s="71">
        <v>1</v>
      </c>
      <c r="H65" s="27" t="s">
        <v>146</v>
      </c>
      <c r="I65" s="27" t="s">
        <v>152</v>
      </c>
      <c r="J65" s="27"/>
      <c r="M65" s="64">
        <v>1</v>
      </c>
      <c r="N65" s="64"/>
      <c r="O65" s="64"/>
    </row>
    <row r="66" spans="1:15">
      <c r="B66" s="64">
        <f t="shared" si="0"/>
        <v>9</v>
      </c>
      <c r="C66" s="64">
        <f t="shared" si="1"/>
        <v>8</v>
      </c>
      <c r="D66" s="67">
        <v>1</v>
      </c>
      <c r="E66" s="72">
        <v>0</v>
      </c>
      <c r="F66" s="72">
        <v>0</v>
      </c>
      <c r="G66" s="69">
        <v>0</v>
      </c>
      <c r="I66" s="74" t="s">
        <v>129</v>
      </c>
      <c r="J66" s="74"/>
      <c r="K66" s="74"/>
      <c r="M66" s="64">
        <v>1</v>
      </c>
      <c r="N66" s="64"/>
      <c r="O66" s="27"/>
    </row>
    <row r="67" spans="1:15">
      <c r="B67" s="64">
        <f t="shared" si="0"/>
        <v>10</v>
      </c>
      <c r="C67" s="64">
        <f t="shared" si="1"/>
        <v>9</v>
      </c>
      <c r="D67" s="67">
        <v>1</v>
      </c>
      <c r="E67" s="72">
        <v>0</v>
      </c>
      <c r="F67" s="72">
        <v>0</v>
      </c>
      <c r="G67" s="69">
        <v>1</v>
      </c>
      <c r="M67" s="64">
        <v>1</v>
      </c>
      <c r="N67" s="64"/>
      <c r="O67" s="64"/>
    </row>
    <row r="68" spans="1:15">
      <c r="B68" s="64">
        <f t="shared" si="0"/>
        <v>11</v>
      </c>
      <c r="C68" s="64">
        <f t="shared" si="1"/>
        <v>10</v>
      </c>
      <c r="D68" s="67">
        <v>1</v>
      </c>
      <c r="E68" s="72">
        <v>0</v>
      </c>
      <c r="F68" s="72">
        <v>1</v>
      </c>
      <c r="G68" s="69">
        <v>0</v>
      </c>
      <c r="M68" s="64">
        <v>1</v>
      </c>
      <c r="N68" s="64"/>
      <c r="O68" s="64"/>
    </row>
    <row r="69" spans="1:15">
      <c r="B69" s="64">
        <f t="shared" si="0"/>
        <v>12</v>
      </c>
      <c r="C69" s="64">
        <f t="shared" si="1"/>
        <v>11</v>
      </c>
      <c r="D69" s="67">
        <v>1</v>
      </c>
      <c r="E69" s="72">
        <v>0</v>
      </c>
      <c r="F69" s="72">
        <v>1</v>
      </c>
      <c r="G69" s="69">
        <v>1</v>
      </c>
      <c r="M69" s="27"/>
      <c r="N69" s="27"/>
      <c r="O69" s="27"/>
    </row>
    <row r="70" spans="1:15">
      <c r="B70" s="64">
        <f t="shared" si="0"/>
        <v>13</v>
      </c>
      <c r="C70" s="64">
        <f t="shared" si="1"/>
        <v>12</v>
      </c>
      <c r="D70" s="67">
        <v>1</v>
      </c>
      <c r="E70" s="72">
        <v>1</v>
      </c>
      <c r="F70" s="72">
        <v>0</v>
      </c>
      <c r="G70" s="69">
        <v>0</v>
      </c>
      <c r="M70" s="27" t="s">
        <v>411</v>
      </c>
      <c r="N70" s="27" t="s">
        <v>413</v>
      </c>
      <c r="O70" s="64">
        <v>0</v>
      </c>
    </row>
    <row r="71" spans="1:15">
      <c r="B71" s="64">
        <f t="shared" si="0"/>
        <v>14</v>
      </c>
      <c r="C71" s="64">
        <f t="shared" si="1"/>
        <v>13</v>
      </c>
      <c r="D71" s="67">
        <v>1</v>
      </c>
      <c r="E71" s="72">
        <v>1</v>
      </c>
      <c r="F71" s="72">
        <v>0</v>
      </c>
      <c r="G71" s="69">
        <v>1</v>
      </c>
      <c r="M71" s="27" t="s">
        <v>412</v>
      </c>
      <c r="N71" s="27" t="s">
        <v>414</v>
      </c>
      <c r="O71" s="64">
        <v>1</v>
      </c>
    </row>
    <row r="72" spans="1:15">
      <c r="B72" s="64">
        <f t="shared" si="0"/>
        <v>15</v>
      </c>
      <c r="C72" s="64">
        <f t="shared" si="1"/>
        <v>14</v>
      </c>
      <c r="D72" s="67">
        <v>1</v>
      </c>
      <c r="E72" s="72">
        <v>1</v>
      </c>
      <c r="F72" s="72">
        <v>1</v>
      </c>
      <c r="G72" s="69">
        <v>0</v>
      </c>
      <c r="M72" s="27"/>
      <c r="N72" s="27"/>
      <c r="O72" s="27"/>
    </row>
    <row r="73" spans="1:15">
      <c r="B73" s="64">
        <f t="shared" si="0"/>
        <v>16</v>
      </c>
      <c r="C73" s="64">
        <f t="shared" si="1"/>
        <v>15</v>
      </c>
      <c r="D73" s="70">
        <v>1</v>
      </c>
      <c r="E73" s="73">
        <v>1</v>
      </c>
      <c r="F73" s="73">
        <v>1</v>
      </c>
      <c r="G73" s="71">
        <v>1</v>
      </c>
      <c r="H73" s="27" t="s">
        <v>147</v>
      </c>
      <c r="I73" s="74" t="s">
        <v>130</v>
      </c>
      <c r="M73" s="27" t="s">
        <v>415</v>
      </c>
      <c r="N73" s="27"/>
      <c r="O73" s="142" t="s">
        <v>416</v>
      </c>
    </row>
    <row r="74" spans="1:15" ht="18.75">
      <c r="A74" s="75" t="s">
        <v>131</v>
      </c>
      <c r="B74" s="75"/>
      <c r="C74" s="75" t="s">
        <v>132</v>
      </c>
      <c r="D74" s="76"/>
      <c r="E74" s="77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1"/>
  <sheetViews>
    <sheetView topLeftCell="F38" workbookViewId="0">
      <selection sqref="A1:Y59"/>
    </sheetView>
  </sheetViews>
  <sheetFormatPr defaultRowHeight="15"/>
  <cols>
    <col min="7" max="11" width="9.140625" customWidth="1"/>
  </cols>
  <sheetData>
    <row r="1" spans="7:37">
      <c r="G1" s="27" t="s">
        <v>454</v>
      </c>
    </row>
    <row r="3" spans="7:37">
      <c r="G3" s="27" t="s">
        <v>455</v>
      </c>
      <c r="AJ3">
        <v>1</v>
      </c>
      <c r="AK3">
        <v>1</v>
      </c>
    </row>
    <row r="4" spans="7:37">
      <c r="G4" s="27" t="s">
        <v>456</v>
      </c>
      <c r="AJ4" t="s">
        <v>458</v>
      </c>
      <c r="AK4" t="s">
        <v>167</v>
      </c>
    </row>
    <row r="5" spans="7:37">
      <c r="G5" s="27" t="s">
        <v>457</v>
      </c>
      <c r="AI5" s="159">
        <v>0</v>
      </c>
      <c r="AJ5" s="158">
        <f>$AI6*$AK$3</f>
        <v>1.25</v>
      </c>
      <c r="AK5">
        <f t="shared" ref="AK5:AK12" si="0">$AK$3*AI5</f>
        <v>0</v>
      </c>
    </row>
    <row r="6" spans="7:37">
      <c r="G6" s="27" t="s">
        <v>464</v>
      </c>
      <c r="AI6" s="160">
        <v>1.25</v>
      </c>
      <c r="AJ6" s="158">
        <f>AI6*$AK$3</f>
        <v>1.25</v>
      </c>
      <c r="AK6">
        <f t="shared" si="0"/>
        <v>1.25</v>
      </c>
    </row>
    <row r="7" spans="7:37">
      <c r="AI7" s="161">
        <f>AI6</f>
        <v>1.25</v>
      </c>
      <c r="AJ7" s="158">
        <f>$AI8*$AK$3</f>
        <v>2.5</v>
      </c>
      <c r="AK7">
        <f t="shared" si="0"/>
        <v>1.25</v>
      </c>
    </row>
    <row r="8" spans="7:37">
      <c r="AI8" s="162">
        <v>2.5</v>
      </c>
      <c r="AJ8" s="158">
        <f>AI8*$AK$3</f>
        <v>2.5</v>
      </c>
      <c r="AK8">
        <f t="shared" si="0"/>
        <v>2.5</v>
      </c>
    </row>
    <row r="9" spans="7:37">
      <c r="AI9" s="161">
        <f>AI8</f>
        <v>2.5</v>
      </c>
      <c r="AJ9" s="158">
        <f>$AI10*$AK$3</f>
        <v>3.75</v>
      </c>
      <c r="AK9">
        <f t="shared" si="0"/>
        <v>2.5</v>
      </c>
    </row>
    <row r="10" spans="7:37">
      <c r="AI10" s="162">
        <v>3.75</v>
      </c>
      <c r="AJ10" s="158">
        <f>AI10*$AK$3</f>
        <v>3.75</v>
      </c>
      <c r="AK10">
        <f t="shared" si="0"/>
        <v>3.75</v>
      </c>
    </row>
    <row r="11" spans="7:37">
      <c r="AI11" s="161">
        <f>AI10</f>
        <v>3.75</v>
      </c>
      <c r="AJ11" s="158">
        <f>$AI12*$AK$3</f>
        <v>5</v>
      </c>
      <c r="AK11">
        <f t="shared" si="0"/>
        <v>3.75</v>
      </c>
    </row>
    <row r="12" spans="7:37">
      <c r="AI12" s="163">
        <v>5</v>
      </c>
      <c r="AJ12" s="158">
        <f>AI12*$AK$3</f>
        <v>5</v>
      </c>
      <c r="AK12">
        <f t="shared" si="0"/>
        <v>5</v>
      </c>
    </row>
    <row r="13" spans="7:37">
      <c r="T13" s="160"/>
      <c r="U13" s="158"/>
    </row>
    <row r="24" spans="1:32">
      <c r="G24" s="27" t="s">
        <v>459</v>
      </c>
    </row>
    <row r="26" spans="1:32">
      <c r="C26" s="116" t="s">
        <v>430</v>
      </c>
      <c r="D26" s="117"/>
      <c r="E26" s="117"/>
      <c r="F26" s="117"/>
      <c r="G26" s="128" t="s">
        <v>426</v>
      </c>
      <c r="H26" s="129"/>
      <c r="I26" s="129"/>
      <c r="J26" s="129"/>
      <c r="K26" s="129"/>
      <c r="L26" s="74" t="s">
        <v>433</v>
      </c>
    </row>
    <row r="27" spans="1:32">
      <c r="C27" s="116"/>
      <c r="D27" s="117"/>
      <c r="E27" s="117"/>
      <c r="F27" s="117"/>
      <c r="G27" s="128" t="s">
        <v>431</v>
      </c>
      <c r="H27" s="128"/>
      <c r="I27" s="129"/>
      <c r="J27" s="129"/>
      <c r="K27" s="129"/>
    </row>
    <row r="28" spans="1:32">
      <c r="C28" s="117"/>
      <c r="D28" s="117"/>
      <c r="E28" s="117"/>
      <c r="F28" s="117"/>
      <c r="G28" s="129"/>
      <c r="H28" s="150" t="s">
        <v>432</v>
      </c>
      <c r="I28" s="151"/>
      <c r="J28" s="151"/>
      <c r="K28" s="129"/>
    </row>
    <row r="29" spans="1:32">
      <c r="A29" s="27"/>
      <c r="B29" s="27"/>
      <c r="C29" s="116" t="s">
        <v>306</v>
      </c>
      <c r="D29" s="116"/>
      <c r="E29" s="116"/>
      <c r="F29" s="116"/>
      <c r="G29" s="128"/>
      <c r="H29" s="128" t="s">
        <v>427</v>
      </c>
      <c r="I29" s="129"/>
      <c r="J29" s="128"/>
      <c r="K29" s="128"/>
      <c r="L29" s="27"/>
      <c r="M29" s="27"/>
      <c r="X29" s="27"/>
      <c r="Y29" s="27"/>
      <c r="AA29" s="27"/>
      <c r="AD29" s="27"/>
      <c r="AE29" s="27"/>
    </row>
    <row r="30" spans="1:32">
      <c r="A30" s="27"/>
      <c r="B30" s="27"/>
      <c r="C30" s="118">
        <v>4</v>
      </c>
      <c r="D30" s="118">
        <v>3</v>
      </c>
      <c r="E30" s="118">
        <v>2</v>
      </c>
      <c r="F30" s="118">
        <v>1</v>
      </c>
      <c r="G30" s="130"/>
      <c r="H30" s="130">
        <v>4</v>
      </c>
      <c r="I30" s="130">
        <v>3</v>
      </c>
      <c r="J30" s="130">
        <v>2</v>
      </c>
      <c r="K30" s="130">
        <v>1</v>
      </c>
      <c r="L30" s="27" t="s">
        <v>428</v>
      </c>
      <c r="M30" s="64"/>
      <c r="O30" s="27" t="s">
        <v>143</v>
      </c>
      <c r="X30" s="27"/>
      <c r="Y30" s="27"/>
      <c r="AD30" s="27"/>
      <c r="AE30" s="27"/>
    </row>
    <row r="31" spans="1:32">
      <c r="A31" s="27"/>
      <c r="C31" s="118">
        <v>16</v>
      </c>
      <c r="D31" s="118">
        <v>8</v>
      </c>
      <c r="E31" s="118">
        <v>4</v>
      </c>
      <c r="F31" s="118">
        <v>2</v>
      </c>
      <c r="G31" s="130"/>
      <c r="H31" s="130">
        <v>16</v>
      </c>
      <c r="I31" s="130">
        <v>8</v>
      </c>
      <c r="J31" s="130">
        <v>4</v>
      </c>
      <c r="K31" s="130">
        <v>2</v>
      </c>
      <c r="L31" s="27" t="s">
        <v>444</v>
      </c>
      <c r="M31" s="64"/>
      <c r="N31" s="78"/>
      <c r="O31" s="27" t="s">
        <v>155</v>
      </c>
      <c r="X31" s="27"/>
      <c r="Y31" s="64"/>
      <c r="AD31" s="27"/>
    </row>
    <row r="32" spans="1:32">
      <c r="A32" s="64" t="s">
        <v>128</v>
      </c>
      <c r="B32" s="64" t="s">
        <v>9</v>
      </c>
      <c r="C32" s="118">
        <v>8</v>
      </c>
      <c r="D32" s="118">
        <v>4</v>
      </c>
      <c r="E32" s="118">
        <v>2</v>
      </c>
      <c r="F32" s="118">
        <v>1</v>
      </c>
      <c r="G32" s="130" t="s">
        <v>153</v>
      </c>
      <c r="H32" s="129"/>
      <c r="I32" s="129"/>
      <c r="J32" s="129"/>
      <c r="K32" s="129"/>
      <c r="L32" s="27" t="s">
        <v>429</v>
      </c>
      <c r="M32" s="64"/>
      <c r="O32" s="27" t="s">
        <v>154</v>
      </c>
      <c r="X32" s="64"/>
      <c r="Y32" s="64"/>
      <c r="AD32" s="27"/>
      <c r="AF32" s="78"/>
    </row>
    <row r="33" spans="1:32">
      <c r="A33" s="64">
        <v>1</v>
      </c>
      <c r="B33" s="64">
        <v>0</v>
      </c>
      <c r="C33" s="119">
        <v>0</v>
      </c>
      <c r="D33" s="119">
        <v>0</v>
      </c>
      <c r="E33" s="119">
        <v>0</v>
      </c>
      <c r="F33" s="120">
        <v>0</v>
      </c>
      <c r="G33" s="146">
        <f>B33</f>
        <v>0</v>
      </c>
      <c r="H33" s="147">
        <f>5/$H$31</f>
        <v>0.3125</v>
      </c>
      <c r="I33" s="148">
        <f>5/8</f>
        <v>0.625</v>
      </c>
      <c r="J33" s="148">
        <f>5/4</f>
        <v>1.25</v>
      </c>
      <c r="K33" s="147">
        <f>5/2</f>
        <v>2.5</v>
      </c>
      <c r="L33" s="143" t="s">
        <v>434</v>
      </c>
      <c r="M33" s="144"/>
      <c r="N33" s="145" t="s">
        <v>435</v>
      </c>
      <c r="O33" s="143" t="s">
        <v>443</v>
      </c>
      <c r="X33" s="64"/>
      <c r="Y33" s="64"/>
      <c r="AD33" s="27"/>
    </row>
    <row r="34" spans="1:32">
      <c r="A34" s="64">
        <f t="shared" ref="A34:B48" si="1">A33+1</f>
        <v>2</v>
      </c>
      <c r="B34" s="64">
        <f t="shared" si="1"/>
        <v>1</v>
      </c>
      <c r="C34" s="121">
        <v>0</v>
      </c>
      <c r="D34" s="121">
        <v>0</v>
      </c>
      <c r="E34" s="121">
        <v>0</v>
      </c>
      <c r="F34" s="122">
        <v>1</v>
      </c>
      <c r="G34" s="131">
        <f t="shared" ref="G34:G48" si="2">B34</f>
        <v>1</v>
      </c>
      <c r="H34" s="132">
        <f>$H$33*A34</f>
        <v>0.625</v>
      </c>
      <c r="I34" s="133">
        <f>$I$33*A34</f>
        <v>1.25</v>
      </c>
      <c r="J34" s="133">
        <f>$J$33*A34</f>
        <v>2.5</v>
      </c>
      <c r="K34" s="152">
        <v>5</v>
      </c>
      <c r="L34" s="27" t="s">
        <v>144</v>
      </c>
      <c r="M34" s="27" t="s">
        <v>149</v>
      </c>
      <c r="P34" s="27" t="s">
        <v>446</v>
      </c>
      <c r="X34" s="64"/>
      <c r="Y34" s="64"/>
      <c r="AD34" s="27"/>
      <c r="AE34" s="27"/>
      <c r="AF34" s="27"/>
    </row>
    <row r="35" spans="1:32">
      <c r="A35" s="64">
        <f t="shared" si="1"/>
        <v>3</v>
      </c>
      <c r="B35" s="64">
        <f t="shared" si="1"/>
        <v>2</v>
      </c>
      <c r="C35" s="121">
        <v>0</v>
      </c>
      <c r="D35" s="121">
        <v>0</v>
      </c>
      <c r="E35" s="121">
        <v>1</v>
      </c>
      <c r="F35" s="123">
        <v>0</v>
      </c>
      <c r="G35" s="131">
        <f t="shared" si="2"/>
        <v>2</v>
      </c>
      <c r="H35" s="132">
        <f t="shared" ref="H35:H48" si="3">$H$33*A35</f>
        <v>0.9375</v>
      </c>
      <c r="I35" s="133">
        <f t="shared" ref="I35:I40" si="4">$I$33*A35</f>
        <v>1.875</v>
      </c>
      <c r="J35" s="133">
        <f t="shared" ref="J35:J36" si="5">$J$33*A35</f>
        <v>3.75</v>
      </c>
      <c r="K35" s="132"/>
      <c r="L35" s="27"/>
      <c r="M35" s="27"/>
      <c r="P35" s="149">
        <v>3</v>
      </c>
      <c r="Q35" s="149">
        <v>2</v>
      </c>
      <c r="R35" s="149">
        <v>1</v>
      </c>
      <c r="X35" s="64"/>
      <c r="Y35" s="64"/>
      <c r="AD35" s="27"/>
      <c r="AE35" s="27"/>
      <c r="AF35" s="27"/>
    </row>
    <row r="36" spans="1:32">
      <c r="A36" s="64">
        <f t="shared" si="1"/>
        <v>4</v>
      </c>
      <c r="B36" s="64">
        <f t="shared" si="1"/>
        <v>3</v>
      </c>
      <c r="C36" s="121">
        <v>0</v>
      </c>
      <c r="D36" s="121">
        <v>0</v>
      </c>
      <c r="E36" s="124">
        <v>1</v>
      </c>
      <c r="F36" s="125">
        <v>1</v>
      </c>
      <c r="G36" s="131">
        <f t="shared" si="2"/>
        <v>3</v>
      </c>
      <c r="H36" s="132">
        <f t="shared" si="3"/>
        <v>1.25</v>
      </c>
      <c r="I36" s="133">
        <f t="shared" si="4"/>
        <v>2.5</v>
      </c>
      <c r="J36" s="153">
        <f t="shared" si="5"/>
        <v>5</v>
      </c>
      <c r="K36" s="132"/>
      <c r="L36" s="27" t="s">
        <v>145</v>
      </c>
      <c r="M36" s="27" t="s">
        <v>148</v>
      </c>
      <c r="P36" s="64">
        <v>0</v>
      </c>
      <c r="Q36" s="64">
        <v>0</v>
      </c>
      <c r="R36" s="64">
        <v>0</v>
      </c>
      <c r="X36" s="64"/>
      <c r="Y36" s="64"/>
      <c r="AD36" s="27"/>
      <c r="AE36" s="27"/>
      <c r="AF36" s="27"/>
    </row>
    <row r="37" spans="1:32">
      <c r="A37" s="64">
        <f t="shared" si="1"/>
        <v>5</v>
      </c>
      <c r="B37" s="64">
        <f t="shared" si="1"/>
        <v>4</v>
      </c>
      <c r="C37" s="121">
        <v>0</v>
      </c>
      <c r="D37" s="121">
        <v>1</v>
      </c>
      <c r="E37" s="126">
        <v>0</v>
      </c>
      <c r="F37" s="123">
        <v>0</v>
      </c>
      <c r="G37" s="131">
        <f t="shared" si="2"/>
        <v>4</v>
      </c>
      <c r="H37" s="132">
        <f t="shared" si="3"/>
        <v>1.5625</v>
      </c>
      <c r="I37" s="133">
        <f t="shared" si="4"/>
        <v>3.125</v>
      </c>
      <c r="J37" s="135"/>
      <c r="K37" s="132"/>
      <c r="L37" s="27"/>
      <c r="M37" s="27"/>
      <c r="P37" s="64">
        <v>0</v>
      </c>
      <c r="Q37" s="64">
        <v>0</v>
      </c>
      <c r="R37" s="64">
        <v>1</v>
      </c>
      <c r="X37" s="64"/>
      <c r="Y37" s="64"/>
      <c r="AD37" s="27"/>
      <c r="AE37" s="27"/>
      <c r="AF37" s="27"/>
    </row>
    <row r="38" spans="1:32">
      <c r="A38" s="64">
        <f t="shared" si="1"/>
        <v>6</v>
      </c>
      <c r="B38" s="64">
        <f t="shared" si="1"/>
        <v>5</v>
      </c>
      <c r="C38" s="121">
        <v>0</v>
      </c>
      <c r="D38" s="121">
        <v>1</v>
      </c>
      <c r="E38" s="126">
        <v>0</v>
      </c>
      <c r="F38" s="123">
        <v>1</v>
      </c>
      <c r="G38" s="131">
        <f t="shared" si="2"/>
        <v>5</v>
      </c>
      <c r="H38" s="132">
        <f t="shared" si="3"/>
        <v>1.875</v>
      </c>
      <c r="I38" s="133">
        <f t="shared" si="4"/>
        <v>3.75</v>
      </c>
      <c r="J38" s="135"/>
      <c r="K38" s="132"/>
      <c r="L38" s="27"/>
      <c r="M38" s="27"/>
      <c r="P38" s="64">
        <v>0</v>
      </c>
      <c r="Q38" s="64">
        <v>1</v>
      </c>
      <c r="R38" s="1"/>
      <c r="X38" s="64"/>
      <c r="Y38" s="64"/>
      <c r="AD38" s="27"/>
      <c r="AE38" s="27"/>
      <c r="AF38" s="27"/>
    </row>
    <row r="39" spans="1:32">
      <c r="A39" s="64">
        <f t="shared" si="1"/>
        <v>7</v>
      </c>
      <c r="B39" s="64">
        <f t="shared" si="1"/>
        <v>6</v>
      </c>
      <c r="C39" s="121">
        <v>0</v>
      </c>
      <c r="D39" s="121">
        <v>1</v>
      </c>
      <c r="E39" s="126">
        <v>1</v>
      </c>
      <c r="F39" s="123">
        <v>0</v>
      </c>
      <c r="G39" s="131">
        <f t="shared" si="2"/>
        <v>6</v>
      </c>
      <c r="H39" s="132">
        <f t="shared" si="3"/>
        <v>2.1875</v>
      </c>
      <c r="I39" s="133">
        <f t="shared" si="4"/>
        <v>4.375</v>
      </c>
      <c r="J39" s="135"/>
      <c r="K39" s="132"/>
      <c r="L39" s="27"/>
      <c r="M39" s="27"/>
      <c r="P39" s="64">
        <v>0</v>
      </c>
      <c r="Q39" s="64">
        <v>1</v>
      </c>
      <c r="R39" s="1"/>
      <c r="X39" s="64"/>
      <c r="Y39" s="64"/>
      <c r="AD39" s="27"/>
      <c r="AE39" s="27"/>
      <c r="AF39" s="27"/>
    </row>
    <row r="40" spans="1:32">
      <c r="A40" s="64">
        <f t="shared" si="1"/>
        <v>8</v>
      </c>
      <c r="B40" s="64">
        <f t="shared" si="1"/>
        <v>7</v>
      </c>
      <c r="C40" s="121">
        <v>0</v>
      </c>
      <c r="D40" s="124">
        <v>1</v>
      </c>
      <c r="E40" s="127">
        <v>1</v>
      </c>
      <c r="F40" s="125">
        <v>1</v>
      </c>
      <c r="G40" s="131">
        <f t="shared" si="2"/>
        <v>7</v>
      </c>
      <c r="H40" s="132">
        <f t="shared" si="3"/>
        <v>2.5</v>
      </c>
      <c r="I40" s="153">
        <f t="shared" si="4"/>
        <v>5</v>
      </c>
      <c r="J40" s="135"/>
      <c r="K40" s="132"/>
      <c r="L40" s="27" t="s">
        <v>146</v>
      </c>
      <c r="M40" s="27" t="s">
        <v>152</v>
      </c>
      <c r="P40" s="64">
        <v>1</v>
      </c>
      <c r="Q40" s="1"/>
      <c r="R40" s="1"/>
      <c r="X40" s="64"/>
      <c r="Y40" s="64"/>
      <c r="AD40" s="27"/>
      <c r="AE40" s="27"/>
      <c r="AF40" s="27"/>
    </row>
    <row r="41" spans="1:32">
      <c r="A41" s="64">
        <f t="shared" si="1"/>
        <v>9</v>
      </c>
      <c r="B41" s="64">
        <f t="shared" si="1"/>
        <v>8</v>
      </c>
      <c r="C41" s="121">
        <v>1</v>
      </c>
      <c r="D41" s="126">
        <v>0</v>
      </c>
      <c r="E41" s="126">
        <v>0</v>
      </c>
      <c r="F41" s="123">
        <v>0</v>
      </c>
      <c r="G41" s="131">
        <f t="shared" si="2"/>
        <v>8</v>
      </c>
      <c r="H41" s="132">
        <f t="shared" si="3"/>
        <v>2.8125</v>
      </c>
      <c r="I41" s="135"/>
      <c r="J41" s="135"/>
      <c r="K41" s="132"/>
      <c r="P41" s="64">
        <v>1</v>
      </c>
      <c r="Q41" s="1"/>
      <c r="X41" s="64"/>
      <c r="Y41" s="64"/>
      <c r="AE41" s="74"/>
      <c r="AF41" s="74"/>
    </row>
    <row r="42" spans="1:32">
      <c r="A42" s="64">
        <f t="shared" si="1"/>
        <v>10</v>
      </c>
      <c r="B42" s="64">
        <f t="shared" si="1"/>
        <v>9</v>
      </c>
      <c r="C42" s="121">
        <v>1</v>
      </c>
      <c r="D42" s="126">
        <v>0</v>
      </c>
      <c r="E42" s="126">
        <v>0</v>
      </c>
      <c r="F42" s="123">
        <v>1</v>
      </c>
      <c r="G42" s="131">
        <f t="shared" si="2"/>
        <v>9</v>
      </c>
      <c r="H42" s="132">
        <f t="shared" si="3"/>
        <v>3.125</v>
      </c>
      <c r="I42" s="135"/>
      <c r="J42" s="136" t="s">
        <v>156</v>
      </c>
      <c r="K42" s="132"/>
      <c r="M42" s="74" t="s">
        <v>129</v>
      </c>
      <c r="P42" s="64">
        <v>1</v>
      </c>
      <c r="Q42" s="1"/>
      <c r="R42" s="1"/>
      <c r="X42" s="64"/>
      <c r="Y42" s="64"/>
    </row>
    <row r="43" spans="1:32">
      <c r="A43" s="64">
        <f t="shared" si="1"/>
        <v>11</v>
      </c>
      <c r="B43" s="64">
        <f t="shared" si="1"/>
        <v>10</v>
      </c>
      <c r="C43" s="121">
        <v>1</v>
      </c>
      <c r="D43" s="126">
        <v>0</v>
      </c>
      <c r="E43" s="126">
        <v>1</v>
      </c>
      <c r="F43" s="123">
        <v>0</v>
      </c>
      <c r="G43" s="131">
        <f t="shared" si="2"/>
        <v>10</v>
      </c>
      <c r="H43" s="132">
        <f t="shared" si="3"/>
        <v>3.4375</v>
      </c>
      <c r="I43" s="135"/>
      <c r="J43" s="136" t="s">
        <v>157</v>
      </c>
      <c r="K43" s="132"/>
      <c r="P43" s="64">
        <v>1</v>
      </c>
      <c r="Q43" s="1"/>
      <c r="R43" s="1"/>
      <c r="X43" s="64"/>
      <c r="Y43" s="64"/>
    </row>
    <row r="44" spans="1:32">
      <c r="A44" s="64">
        <f t="shared" si="1"/>
        <v>12</v>
      </c>
      <c r="B44" s="64">
        <f t="shared" si="1"/>
        <v>11</v>
      </c>
      <c r="C44" s="121">
        <v>1</v>
      </c>
      <c r="D44" s="126">
        <v>0</v>
      </c>
      <c r="E44" s="126">
        <v>1</v>
      </c>
      <c r="F44" s="123">
        <v>1</v>
      </c>
      <c r="G44" s="131">
        <f t="shared" si="2"/>
        <v>11</v>
      </c>
      <c r="H44" s="132">
        <f t="shared" si="3"/>
        <v>3.75</v>
      </c>
      <c r="I44" s="135"/>
      <c r="J44" s="135"/>
      <c r="K44" s="132"/>
      <c r="X44" s="64"/>
      <c r="Y44" s="64"/>
    </row>
    <row r="45" spans="1:32">
      <c r="A45" s="64">
        <f t="shared" si="1"/>
        <v>13</v>
      </c>
      <c r="B45" s="64">
        <f t="shared" si="1"/>
        <v>12</v>
      </c>
      <c r="C45" s="121">
        <v>1</v>
      </c>
      <c r="D45" s="126">
        <v>1</v>
      </c>
      <c r="E45" s="126">
        <v>0</v>
      </c>
      <c r="F45" s="123">
        <v>0</v>
      </c>
      <c r="G45" s="131">
        <f t="shared" si="2"/>
        <v>12</v>
      </c>
      <c r="H45" s="132">
        <f t="shared" si="3"/>
        <v>4.0625</v>
      </c>
      <c r="I45" s="135"/>
      <c r="J45" s="135"/>
      <c r="K45" s="132"/>
      <c r="P45" s="27" t="s">
        <v>411</v>
      </c>
      <c r="Q45" s="27" t="s">
        <v>413</v>
      </c>
      <c r="R45" s="64">
        <v>0</v>
      </c>
      <c r="X45" s="64"/>
      <c r="Y45" s="64"/>
    </row>
    <row r="46" spans="1:32">
      <c r="A46" s="64">
        <f t="shared" si="1"/>
        <v>14</v>
      </c>
      <c r="B46" s="64">
        <f t="shared" si="1"/>
        <v>13</v>
      </c>
      <c r="C46" s="121">
        <v>1</v>
      </c>
      <c r="D46" s="126">
        <v>1</v>
      </c>
      <c r="E46" s="126">
        <v>0</v>
      </c>
      <c r="F46" s="123">
        <v>1</v>
      </c>
      <c r="G46" s="131">
        <f t="shared" si="2"/>
        <v>13</v>
      </c>
      <c r="H46" s="132">
        <f t="shared" si="3"/>
        <v>4.375</v>
      </c>
      <c r="I46" s="135"/>
      <c r="J46" s="135"/>
      <c r="K46" s="132"/>
      <c r="P46" s="27" t="s">
        <v>412</v>
      </c>
      <c r="Q46" s="27" t="s">
        <v>414</v>
      </c>
      <c r="R46" s="64">
        <v>1</v>
      </c>
      <c r="X46" s="64"/>
      <c r="Y46" s="64"/>
    </row>
    <row r="47" spans="1:32">
      <c r="A47" s="64">
        <f t="shared" si="1"/>
        <v>15</v>
      </c>
      <c r="B47" s="64">
        <f t="shared" si="1"/>
        <v>14</v>
      </c>
      <c r="C47" s="121">
        <v>1</v>
      </c>
      <c r="D47" s="126">
        <v>1</v>
      </c>
      <c r="E47" s="126">
        <v>1</v>
      </c>
      <c r="F47" s="123">
        <v>0</v>
      </c>
      <c r="G47" s="131">
        <f t="shared" si="2"/>
        <v>14</v>
      </c>
      <c r="H47" s="132">
        <f t="shared" si="3"/>
        <v>4.6875</v>
      </c>
      <c r="I47" s="135"/>
      <c r="J47" s="135"/>
      <c r="K47" s="132"/>
      <c r="P47" s="27"/>
      <c r="Q47" s="27"/>
      <c r="R47" s="27"/>
      <c r="X47" s="64"/>
      <c r="Y47" s="64"/>
    </row>
    <row r="48" spans="1:32">
      <c r="A48" s="64">
        <f t="shared" si="1"/>
        <v>16</v>
      </c>
      <c r="B48" s="64">
        <f t="shared" si="1"/>
        <v>15</v>
      </c>
      <c r="C48" s="124">
        <v>1</v>
      </c>
      <c r="D48" s="127">
        <v>1</v>
      </c>
      <c r="E48" s="127">
        <v>1</v>
      </c>
      <c r="F48" s="125">
        <v>1</v>
      </c>
      <c r="G48" s="137">
        <f t="shared" si="2"/>
        <v>15</v>
      </c>
      <c r="H48" s="152">
        <f t="shared" si="3"/>
        <v>5</v>
      </c>
      <c r="I48" s="138"/>
      <c r="J48" s="138"/>
      <c r="K48" s="134"/>
      <c r="L48" s="27" t="s">
        <v>147</v>
      </c>
      <c r="M48" s="74" t="s">
        <v>130</v>
      </c>
      <c r="P48" s="27" t="s">
        <v>415</v>
      </c>
      <c r="Q48" s="27"/>
      <c r="R48" s="142" t="s">
        <v>416</v>
      </c>
      <c r="X48" s="64"/>
      <c r="Y48" s="64"/>
      <c r="AD48" s="27"/>
      <c r="AE48" s="74"/>
    </row>
    <row r="49" spans="2:26" ht="15.75">
      <c r="B49" s="139" t="s">
        <v>131</v>
      </c>
      <c r="C49" s="139"/>
      <c r="D49" s="139" t="s">
        <v>132</v>
      </c>
      <c r="E49" s="140"/>
      <c r="G49" s="156" t="s">
        <v>447</v>
      </c>
      <c r="H49" s="155">
        <v>16</v>
      </c>
      <c r="I49" s="155">
        <v>8</v>
      </c>
      <c r="J49" s="155">
        <v>4</v>
      </c>
      <c r="K49" s="155">
        <v>2</v>
      </c>
      <c r="L49" s="27"/>
      <c r="M49" s="139"/>
    </row>
    <row r="50" spans="2:26" ht="15.75">
      <c r="B50" s="139"/>
      <c r="C50" s="139"/>
      <c r="D50" s="139"/>
      <c r="E50" s="140"/>
      <c r="G50" s="154"/>
      <c r="H50" s="154" t="s">
        <v>448</v>
      </c>
      <c r="I50" s="154" t="s">
        <v>450</v>
      </c>
      <c r="J50" s="154" t="s">
        <v>451</v>
      </c>
      <c r="K50" s="157" t="s">
        <v>449</v>
      </c>
    </row>
    <row r="51" spans="2:26" ht="15.75">
      <c r="B51" s="139"/>
      <c r="C51" s="139"/>
      <c r="D51" s="139"/>
      <c r="E51" s="140"/>
      <c r="G51" s="139"/>
      <c r="H51" s="93"/>
      <c r="I51" s="93"/>
      <c r="J51" s="140"/>
      <c r="K51" s="141"/>
    </row>
    <row r="52" spans="2:26">
      <c r="G52" t="s">
        <v>158</v>
      </c>
      <c r="O52" t="s">
        <v>466</v>
      </c>
    </row>
    <row r="53" spans="2:26">
      <c r="G53" t="s">
        <v>150</v>
      </c>
      <c r="O53" t="s">
        <v>467</v>
      </c>
    </row>
    <row r="54" spans="2:26">
      <c r="G54" t="s">
        <v>151</v>
      </c>
      <c r="O54" t="s">
        <v>163</v>
      </c>
    </row>
    <row r="55" spans="2:26">
      <c r="G55" t="s">
        <v>159</v>
      </c>
      <c r="O55" t="s">
        <v>161</v>
      </c>
      <c r="Q55" t="s">
        <v>164</v>
      </c>
    </row>
    <row r="56" spans="2:26">
      <c r="G56" t="s">
        <v>160</v>
      </c>
      <c r="Q56" t="s">
        <v>165</v>
      </c>
    </row>
    <row r="57" spans="2:26">
      <c r="G57" t="s">
        <v>452</v>
      </c>
    </row>
    <row r="58" spans="2:26">
      <c r="G58" t="s">
        <v>162</v>
      </c>
    </row>
    <row r="59" spans="2:26">
      <c r="G59" t="s">
        <v>166</v>
      </c>
    </row>
    <row r="60" spans="2:26">
      <c r="Z60" s="27"/>
    </row>
    <row r="61" spans="2:26">
      <c r="D61" s="27"/>
    </row>
    <row r="62" spans="2:26">
      <c r="D62" s="27"/>
    </row>
    <row r="63" spans="2:26">
      <c r="D63" s="27"/>
    </row>
    <row r="64" spans="2:26">
      <c r="D64" s="64"/>
    </row>
    <row r="65" spans="4:17">
      <c r="D65" s="64"/>
    </row>
    <row r="66" spans="4:17">
      <c r="D66" s="64"/>
      <c r="G66" t="s">
        <v>453</v>
      </c>
    </row>
    <row r="67" spans="4:17">
      <c r="D67" s="64"/>
    </row>
    <row r="68" spans="4:17">
      <c r="D68" s="64"/>
    </row>
    <row r="69" spans="4:17">
      <c r="D69" s="64"/>
    </row>
    <row r="70" spans="4:17">
      <c r="D70" s="64"/>
    </row>
    <row r="71" spans="4:17">
      <c r="D71" s="64"/>
    </row>
    <row r="72" spans="4:17">
      <c r="D72" s="64"/>
    </row>
    <row r="73" spans="4:17">
      <c r="D73" s="64"/>
      <c r="Q73" s="74"/>
    </row>
    <row r="74" spans="4:17">
      <c r="D74" s="64"/>
    </row>
    <row r="75" spans="4:17">
      <c r="D75" s="64"/>
    </row>
    <row r="76" spans="4:17">
      <c r="D76" s="64"/>
    </row>
    <row r="77" spans="4:17">
      <c r="D77" s="64"/>
    </row>
    <row r="78" spans="4:17">
      <c r="D78" s="64"/>
    </row>
    <row r="79" spans="4:17">
      <c r="D79" s="64"/>
    </row>
    <row r="80" spans="4:17">
      <c r="D80" s="64"/>
    </row>
    <row r="81" spans="3:4" ht="18.75">
      <c r="C81" s="75"/>
      <c r="D81" s="75"/>
    </row>
  </sheetData>
  <pageMargins left="0.70866141732283472" right="0.70866141732283472" top="0.74803149606299213" bottom="0.74803149606299213" header="0.31496062992125984" footer="0.31496062992125984"/>
  <pageSetup paperSize="0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opLeftCell="A37" workbookViewId="0">
      <selection sqref="A1:O37"/>
    </sheetView>
  </sheetViews>
  <sheetFormatPr defaultRowHeight="15"/>
  <sheetData>
    <row r="1" spans="1:4">
      <c r="A1" s="27" t="s">
        <v>214</v>
      </c>
    </row>
    <row r="3" spans="1:4">
      <c r="A3" t="s">
        <v>220</v>
      </c>
    </row>
    <row r="5" spans="1:4">
      <c r="A5" t="s">
        <v>207</v>
      </c>
    </row>
    <row r="6" spans="1:4">
      <c r="A6" t="s">
        <v>208</v>
      </c>
    </row>
    <row r="11" spans="1:4">
      <c r="A11" t="s">
        <v>209</v>
      </c>
    </row>
    <row r="16" spans="1:4">
      <c r="D16" t="s">
        <v>81</v>
      </c>
    </row>
    <row r="17" spans="1:4">
      <c r="D17" t="s">
        <v>219</v>
      </c>
    </row>
    <row r="19" spans="1:4">
      <c r="A19" t="s">
        <v>167</v>
      </c>
      <c r="C19" t="s">
        <v>201</v>
      </c>
    </row>
    <row r="20" spans="1:4">
      <c r="A20" t="s">
        <v>202</v>
      </c>
      <c r="C20" t="s">
        <v>205</v>
      </c>
    </row>
    <row r="21" spans="1:4">
      <c r="A21" t="s">
        <v>203</v>
      </c>
      <c r="C21" t="s">
        <v>204</v>
      </c>
    </row>
    <row r="23" spans="1:4">
      <c r="A23" t="s">
        <v>233</v>
      </c>
      <c r="D23" t="s">
        <v>213</v>
      </c>
    </row>
    <row r="24" spans="1:4">
      <c r="A24" t="s">
        <v>234</v>
      </c>
      <c r="D24" t="s">
        <v>206</v>
      </c>
    </row>
    <row r="26" spans="1:4">
      <c r="A26" s="27" t="s">
        <v>179</v>
      </c>
    </row>
    <row r="27" spans="1:4">
      <c r="A27" t="s">
        <v>250</v>
      </c>
      <c r="C27" s="94" t="s">
        <v>253</v>
      </c>
    </row>
    <row r="28" spans="1:4">
      <c r="A28" t="s">
        <v>251</v>
      </c>
      <c r="C28" t="s">
        <v>291</v>
      </c>
    </row>
    <row r="29" spans="1:4">
      <c r="A29" t="s">
        <v>252</v>
      </c>
      <c r="C29" t="s">
        <v>292</v>
      </c>
    </row>
    <row r="30" spans="1:4">
      <c r="A30" t="s">
        <v>254</v>
      </c>
      <c r="C30" t="s">
        <v>293</v>
      </c>
    </row>
    <row r="32" spans="1:4">
      <c r="A32" s="27" t="s">
        <v>289</v>
      </c>
    </row>
    <row r="33" spans="2:6">
      <c r="D33" t="s">
        <v>175</v>
      </c>
      <c r="E33" t="s">
        <v>172</v>
      </c>
    </row>
    <row r="34" spans="2:6">
      <c r="B34" t="s">
        <v>169</v>
      </c>
      <c r="D34" s="27" t="s">
        <v>168</v>
      </c>
      <c r="E34" t="s">
        <v>170</v>
      </c>
      <c r="F34" t="s">
        <v>178</v>
      </c>
    </row>
    <row r="35" spans="2:6">
      <c r="B35" t="s">
        <v>210</v>
      </c>
      <c r="D35" s="81" t="s">
        <v>211</v>
      </c>
      <c r="E35" t="s">
        <v>173</v>
      </c>
    </row>
    <row r="36" spans="2:6">
      <c r="B36" t="s">
        <v>120</v>
      </c>
      <c r="D36" s="82" t="s">
        <v>171</v>
      </c>
      <c r="E36" t="s">
        <v>212</v>
      </c>
      <c r="F36" t="s">
        <v>177</v>
      </c>
    </row>
    <row r="37" spans="2:6">
      <c r="B37" t="s">
        <v>174</v>
      </c>
      <c r="D37" s="82" t="s">
        <v>171</v>
      </c>
      <c r="E37" t="s">
        <v>176</v>
      </c>
      <c r="F37" t="s">
        <v>177</v>
      </c>
    </row>
  </sheetData>
  <pageMargins left="0.70866141732283472" right="0.70866141732283472" top="0.74803149606299213" bottom="0.74803149606299213" header="0.31496062992125984" footer="0.31496062992125984"/>
  <pageSetup paperSize="0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7"/>
  <sheetViews>
    <sheetView workbookViewId="0">
      <selection activeCell="A31" sqref="A31:Q72"/>
    </sheetView>
  </sheetViews>
  <sheetFormatPr defaultRowHeight="15"/>
  <cols>
    <col min="9" max="9" width="5.42578125" customWidth="1"/>
    <col min="10" max="10" width="4.85546875" customWidth="1"/>
    <col min="11" max="11" width="5.7109375" customWidth="1"/>
    <col min="12" max="12" width="5.140625" customWidth="1"/>
    <col min="13" max="13" width="6" customWidth="1"/>
    <col min="14" max="14" width="5.7109375" customWidth="1"/>
  </cols>
  <sheetData>
    <row r="1" spans="1:9">
      <c r="A1" s="27" t="s">
        <v>108</v>
      </c>
      <c r="B1" t="s">
        <v>235</v>
      </c>
    </row>
    <row r="2" spans="1:9">
      <c r="A2" s="27"/>
    </row>
    <row r="3" spans="1:9">
      <c r="A3" s="27" t="s">
        <v>241</v>
      </c>
      <c r="E3" t="s">
        <v>239</v>
      </c>
      <c r="I3" t="s">
        <v>239</v>
      </c>
    </row>
    <row r="4" spans="1:9">
      <c r="A4" s="27" t="s">
        <v>179</v>
      </c>
    </row>
    <row r="5" spans="1:9">
      <c r="D5" t="s">
        <v>236</v>
      </c>
      <c r="H5" t="s">
        <v>240</v>
      </c>
    </row>
    <row r="8" spans="1:9">
      <c r="D8" t="s">
        <v>237</v>
      </c>
      <c r="E8" t="s">
        <v>238</v>
      </c>
      <c r="H8" t="s">
        <v>237</v>
      </c>
      <c r="I8" t="s">
        <v>238</v>
      </c>
    </row>
    <row r="12" spans="1:9">
      <c r="A12" s="27" t="s">
        <v>120</v>
      </c>
      <c r="F12" t="s">
        <v>212</v>
      </c>
    </row>
    <row r="14" spans="1:9">
      <c r="A14" s="27" t="s">
        <v>242</v>
      </c>
    </row>
    <row r="15" spans="1:9">
      <c r="B15" t="s">
        <v>243</v>
      </c>
      <c r="F15" t="s">
        <v>244</v>
      </c>
    </row>
    <row r="19" spans="1:9">
      <c r="A19" s="27" t="s">
        <v>231</v>
      </c>
      <c r="E19" t="s">
        <v>248</v>
      </c>
    </row>
    <row r="22" spans="1:9">
      <c r="A22" t="s">
        <v>227</v>
      </c>
      <c r="C22" t="s">
        <v>51</v>
      </c>
      <c r="E22" t="s">
        <v>55</v>
      </c>
      <c r="F22" t="s">
        <v>54</v>
      </c>
      <c r="H22" t="s">
        <v>53</v>
      </c>
    </row>
    <row r="23" spans="1:9">
      <c r="C23" t="s">
        <v>52</v>
      </c>
    </row>
    <row r="25" spans="1:9">
      <c r="H25" t="s">
        <v>55</v>
      </c>
    </row>
    <row r="27" spans="1:9">
      <c r="C27" t="s">
        <v>245</v>
      </c>
      <c r="D27">
        <v>8</v>
      </c>
      <c r="E27">
        <v>4</v>
      </c>
      <c r="F27">
        <v>2</v>
      </c>
      <c r="G27">
        <v>1</v>
      </c>
      <c r="I27" t="s">
        <v>246</v>
      </c>
    </row>
    <row r="28" spans="1:9">
      <c r="I28" t="s">
        <v>247</v>
      </c>
    </row>
    <row r="31" spans="1:9">
      <c r="A31" s="27" t="s">
        <v>183</v>
      </c>
    </row>
    <row r="33" spans="1:15">
      <c r="A33" s="27" t="s">
        <v>184</v>
      </c>
      <c r="C33" t="s">
        <v>22</v>
      </c>
    </row>
    <row r="34" spans="1:15">
      <c r="I34" t="s">
        <v>31</v>
      </c>
    </row>
    <row r="35" spans="1:15">
      <c r="I35" t="s">
        <v>32</v>
      </c>
      <c r="O35" s="27" t="s">
        <v>181</v>
      </c>
    </row>
    <row r="36" spans="1:15">
      <c r="I36" t="s">
        <v>33</v>
      </c>
    </row>
    <row r="37" spans="1:15">
      <c r="O37" t="s">
        <v>180</v>
      </c>
    </row>
    <row r="38" spans="1:15">
      <c r="I38" t="s">
        <v>20</v>
      </c>
    </row>
    <row r="39" spans="1:15">
      <c r="I39" t="s">
        <v>18</v>
      </c>
    </row>
    <row r="40" spans="1:15">
      <c r="I40" t="s">
        <v>19</v>
      </c>
    </row>
    <row r="42" spans="1:15">
      <c r="I42" s="1" t="s">
        <v>14</v>
      </c>
      <c r="J42" s="1" t="s">
        <v>15</v>
      </c>
      <c r="K42" s="1" t="s">
        <v>17</v>
      </c>
      <c r="L42" s="1" t="s">
        <v>17</v>
      </c>
    </row>
    <row r="43" spans="1:15">
      <c r="I43" s="1">
        <v>1</v>
      </c>
      <c r="J43" s="1">
        <v>1</v>
      </c>
      <c r="K43" s="1">
        <v>1</v>
      </c>
      <c r="L43" s="1">
        <v>0</v>
      </c>
    </row>
    <row r="44" spans="1:15">
      <c r="I44" s="1">
        <v>0</v>
      </c>
      <c r="J44" s="1">
        <v>1</v>
      </c>
      <c r="K44" s="1">
        <v>1</v>
      </c>
      <c r="L44" s="1">
        <v>0</v>
      </c>
      <c r="O44" t="s">
        <v>221</v>
      </c>
    </row>
    <row r="45" spans="1:15">
      <c r="I45" s="1">
        <v>1</v>
      </c>
      <c r="J45" s="1">
        <v>0</v>
      </c>
      <c r="K45" s="1">
        <v>1</v>
      </c>
      <c r="L45" s="1">
        <v>0</v>
      </c>
      <c r="O45" t="s">
        <v>436</v>
      </c>
    </row>
    <row r="46" spans="1:15">
      <c r="I46" s="1">
        <v>0</v>
      </c>
      <c r="J46" s="1">
        <v>0</v>
      </c>
      <c r="K46" s="1">
        <v>0</v>
      </c>
      <c r="L46" s="1">
        <v>1</v>
      </c>
    </row>
    <row r="49" spans="9:15">
      <c r="I49" s="1" t="s">
        <v>14</v>
      </c>
      <c r="J49" s="1" t="s">
        <v>15</v>
      </c>
      <c r="K49" s="1" t="s">
        <v>16</v>
      </c>
      <c r="L49" s="1" t="s">
        <v>16</v>
      </c>
    </row>
    <row r="50" spans="9:15">
      <c r="I50" s="1">
        <v>1</v>
      </c>
      <c r="J50" s="1">
        <v>1</v>
      </c>
      <c r="K50" s="1">
        <v>1</v>
      </c>
      <c r="L50" s="1">
        <v>0</v>
      </c>
    </row>
    <row r="51" spans="9:15">
      <c r="I51" s="1">
        <v>0</v>
      </c>
      <c r="J51" s="1">
        <v>1</v>
      </c>
      <c r="K51" s="1">
        <v>0</v>
      </c>
      <c r="L51" s="1">
        <v>1</v>
      </c>
      <c r="O51" t="s">
        <v>222</v>
      </c>
    </row>
    <row r="52" spans="9:15">
      <c r="I52" s="1">
        <v>1</v>
      </c>
      <c r="J52" s="1">
        <v>0</v>
      </c>
      <c r="K52" s="1">
        <v>0</v>
      </c>
      <c r="L52" s="1">
        <v>1</v>
      </c>
      <c r="O52" t="s">
        <v>437</v>
      </c>
    </row>
    <row r="53" spans="9:15">
      <c r="I53" s="1">
        <v>0</v>
      </c>
      <c r="J53" s="1">
        <v>0</v>
      </c>
      <c r="K53" s="1">
        <v>0</v>
      </c>
      <c r="L53" s="1">
        <v>1</v>
      </c>
    </row>
    <row r="54" spans="9:15">
      <c r="K54" s="1"/>
      <c r="L54" s="1"/>
    </row>
    <row r="56" spans="9:15">
      <c r="I56" s="1" t="s">
        <v>14</v>
      </c>
      <c r="J56" s="1" t="s">
        <v>15</v>
      </c>
      <c r="K56" s="1" t="s">
        <v>16</v>
      </c>
      <c r="L56" s="1"/>
      <c r="M56" s="1" t="s">
        <v>17</v>
      </c>
      <c r="N56" s="1" t="s">
        <v>17</v>
      </c>
    </row>
    <row r="57" spans="9:15">
      <c r="I57" s="1">
        <v>1</v>
      </c>
      <c r="J57" s="1">
        <v>1</v>
      </c>
      <c r="K57" s="1">
        <v>1</v>
      </c>
      <c r="L57" s="1"/>
      <c r="M57" s="1">
        <v>0</v>
      </c>
      <c r="N57" s="1">
        <v>1</v>
      </c>
    </row>
    <row r="58" spans="9:15">
      <c r="I58" s="1">
        <v>0</v>
      </c>
      <c r="J58" s="1">
        <v>1</v>
      </c>
      <c r="K58" s="1">
        <v>0</v>
      </c>
      <c r="L58" s="1"/>
      <c r="M58" s="1">
        <v>1</v>
      </c>
      <c r="N58" s="1">
        <v>0</v>
      </c>
      <c r="O58" t="s">
        <v>439</v>
      </c>
    </row>
    <row r="59" spans="9:15">
      <c r="I59" s="1">
        <v>1</v>
      </c>
      <c r="J59" s="1">
        <v>0</v>
      </c>
      <c r="K59" s="1">
        <v>0</v>
      </c>
      <c r="L59" s="1"/>
      <c r="M59" s="1">
        <v>1</v>
      </c>
      <c r="N59" s="1">
        <v>0</v>
      </c>
      <c r="O59" t="s">
        <v>438</v>
      </c>
    </row>
    <row r="60" spans="9:15">
      <c r="I60" s="1">
        <v>0</v>
      </c>
      <c r="J60" s="1">
        <v>0</v>
      </c>
      <c r="K60" s="1">
        <v>0</v>
      </c>
      <c r="L60" s="1"/>
      <c r="M60" s="1">
        <v>1</v>
      </c>
      <c r="N60" s="1">
        <v>0</v>
      </c>
    </row>
    <row r="63" spans="9:15">
      <c r="I63" t="s">
        <v>16</v>
      </c>
      <c r="J63" t="s">
        <v>16</v>
      </c>
      <c r="L63" s="1" t="s">
        <v>14</v>
      </c>
      <c r="M63" s="1" t="s">
        <v>15</v>
      </c>
      <c r="N63" t="s">
        <v>17</v>
      </c>
    </row>
    <row r="64" spans="9:15">
      <c r="I64" s="1">
        <v>0</v>
      </c>
      <c r="J64" s="1">
        <v>1</v>
      </c>
      <c r="K64" s="1"/>
      <c r="L64" s="1">
        <v>1</v>
      </c>
      <c r="M64" s="1">
        <v>1</v>
      </c>
      <c r="N64" s="1">
        <v>1</v>
      </c>
    </row>
    <row r="65" spans="1:15">
      <c r="I65" s="1">
        <v>0</v>
      </c>
      <c r="J65" s="1">
        <v>1</v>
      </c>
      <c r="K65" s="1"/>
      <c r="L65" s="1">
        <v>0</v>
      </c>
      <c r="M65" s="1">
        <v>1</v>
      </c>
      <c r="N65" s="1">
        <v>1</v>
      </c>
      <c r="O65" t="s">
        <v>440</v>
      </c>
    </row>
    <row r="66" spans="1:15">
      <c r="I66" s="1">
        <v>0</v>
      </c>
      <c r="J66" s="1">
        <v>1</v>
      </c>
      <c r="K66" s="1"/>
      <c r="L66" s="1">
        <v>1</v>
      </c>
      <c r="M66" s="1">
        <v>0</v>
      </c>
      <c r="N66" s="1">
        <v>1</v>
      </c>
      <c r="O66" t="s">
        <v>441</v>
      </c>
    </row>
    <row r="67" spans="1:15">
      <c r="I67" s="1">
        <v>1</v>
      </c>
      <c r="J67" s="1">
        <v>0</v>
      </c>
      <c r="K67" s="1"/>
      <c r="L67" s="1">
        <v>0</v>
      </c>
      <c r="M67" s="1">
        <v>0</v>
      </c>
      <c r="N67" s="1">
        <v>0</v>
      </c>
    </row>
    <row r="68" spans="1:15">
      <c r="I68" s="1"/>
      <c r="J68" s="1"/>
      <c r="K68" s="1"/>
      <c r="L68" s="1"/>
      <c r="M68" s="1"/>
      <c r="N68" s="1"/>
    </row>
    <row r="69" spans="1:15">
      <c r="D69" t="s">
        <v>185</v>
      </c>
      <c r="J69" s="79" t="s">
        <v>223</v>
      </c>
      <c r="K69" s="79"/>
      <c r="L69" s="79"/>
      <c r="M69" s="79"/>
      <c r="N69" s="79"/>
    </row>
    <row r="70" spans="1:15">
      <c r="J70" s="79" t="s">
        <v>224</v>
      </c>
      <c r="K70" s="79"/>
      <c r="L70" s="79"/>
      <c r="M70" s="79"/>
      <c r="N70" s="79"/>
    </row>
    <row r="71" spans="1:15">
      <c r="J71" s="79" t="s">
        <v>225</v>
      </c>
      <c r="K71" s="79"/>
      <c r="L71" s="79"/>
      <c r="M71" s="79"/>
      <c r="N71" s="79"/>
    </row>
    <row r="72" spans="1:15">
      <c r="J72" s="79" t="s">
        <v>226</v>
      </c>
      <c r="K72" s="79"/>
      <c r="L72" s="79"/>
      <c r="M72" s="79"/>
      <c r="N72" s="79"/>
    </row>
    <row r="73" spans="1:15">
      <c r="A73" s="27" t="s">
        <v>182</v>
      </c>
      <c r="H73" s="41"/>
      <c r="I73" s="41"/>
      <c r="J73" s="41"/>
      <c r="K73" s="41"/>
      <c r="L73" s="41"/>
      <c r="M73" s="41"/>
      <c r="N73" s="41"/>
    </row>
    <row r="74" spans="1:15">
      <c r="H74" s="41"/>
      <c r="I74" s="41"/>
      <c r="J74" s="41"/>
      <c r="K74" s="41"/>
      <c r="L74" s="41"/>
      <c r="M74" s="41"/>
      <c r="N74" s="41"/>
    </row>
    <row r="75" spans="1:15">
      <c r="A75" s="27" t="s">
        <v>228</v>
      </c>
    </row>
    <row r="77" spans="1:15">
      <c r="A77" t="s">
        <v>26</v>
      </c>
      <c r="C77" t="s">
        <v>23</v>
      </c>
      <c r="G77" s="1" t="s">
        <v>442</v>
      </c>
      <c r="H77" s="1" t="s">
        <v>28</v>
      </c>
    </row>
    <row r="78" spans="1:15">
      <c r="D78" t="s">
        <v>27</v>
      </c>
      <c r="G78" s="1">
        <v>0</v>
      </c>
      <c r="H78" s="1">
        <v>0</v>
      </c>
    </row>
    <row r="79" spans="1:15" ht="18.75">
      <c r="A79" t="s">
        <v>25</v>
      </c>
      <c r="C79" s="40" t="s">
        <v>24</v>
      </c>
      <c r="G79" s="1">
        <v>1</v>
      </c>
      <c r="H79" s="1">
        <v>1</v>
      </c>
    </row>
    <row r="81" spans="1:12">
      <c r="B81" t="s">
        <v>29</v>
      </c>
    </row>
    <row r="84" spans="1:12">
      <c r="A84" t="s">
        <v>54</v>
      </c>
      <c r="C84" t="s">
        <v>53</v>
      </c>
      <c r="G84" t="s">
        <v>255</v>
      </c>
    </row>
    <row r="85" spans="1:12">
      <c r="G85" t="s">
        <v>256</v>
      </c>
    </row>
    <row r="89" spans="1:12">
      <c r="A89" s="27" t="s">
        <v>229</v>
      </c>
    </row>
    <row r="91" spans="1:12">
      <c r="G91" s="1" t="s">
        <v>62</v>
      </c>
      <c r="H91" s="1" t="s">
        <v>58</v>
      </c>
      <c r="I91" s="1"/>
      <c r="J91" s="1" t="s">
        <v>28</v>
      </c>
      <c r="K91" s="1"/>
    </row>
    <row r="92" spans="1:12">
      <c r="C92" t="s">
        <v>61</v>
      </c>
      <c r="G92" s="1">
        <v>0</v>
      </c>
      <c r="H92" s="1">
        <v>0</v>
      </c>
      <c r="I92" s="1"/>
      <c r="J92" s="1" t="s">
        <v>63</v>
      </c>
      <c r="K92" s="1"/>
      <c r="L92" t="s">
        <v>65</v>
      </c>
    </row>
    <row r="93" spans="1:12">
      <c r="C93" s="8" t="s">
        <v>60</v>
      </c>
      <c r="G93" s="1">
        <v>0</v>
      </c>
      <c r="H93" s="1">
        <v>1</v>
      </c>
      <c r="I93" s="1"/>
      <c r="J93" s="1">
        <v>0</v>
      </c>
      <c r="K93" s="1"/>
    </row>
    <row r="94" spans="1:12">
      <c r="G94" s="1">
        <v>1</v>
      </c>
      <c r="H94" s="1">
        <v>0</v>
      </c>
      <c r="I94" s="1"/>
      <c r="J94" s="1">
        <v>1</v>
      </c>
      <c r="K94" s="1"/>
      <c r="L94" t="s">
        <v>66</v>
      </c>
    </row>
    <row r="95" spans="1:12">
      <c r="C95" t="s">
        <v>59</v>
      </c>
      <c r="G95" s="1">
        <v>1</v>
      </c>
      <c r="H95" s="1">
        <v>1</v>
      </c>
      <c r="I95" s="1"/>
      <c r="J95" s="1">
        <v>0</v>
      </c>
      <c r="K95" s="1"/>
      <c r="L95" t="s">
        <v>64</v>
      </c>
    </row>
    <row r="98" spans="1:7">
      <c r="A98" s="27" t="s">
        <v>230</v>
      </c>
    </row>
    <row r="100" spans="1:7">
      <c r="C100" t="s">
        <v>56</v>
      </c>
      <c r="D100" s="1">
        <v>8</v>
      </c>
    </row>
    <row r="101" spans="1:7">
      <c r="D101" s="1">
        <v>4</v>
      </c>
    </row>
    <row r="102" spans="1:7">
      <c r="C102" t="s">
        <v>57</v>
      </c>
      <c r="D102" s="1">
        <v>2</v>
      </c>
    </row>
    <row r="103" spans="1:7">
      <c r="D103" s="1">
        <v>1</v>
      </c>
    </row>
    <row r="104" spans="1:7">
      <c r="C104" t="s">
        <v>59</v>
      </c>
    </row>
    <row r="107" spans="1:7" ht="15.75">
      <c r="A107" s="27" t="s">
        <v>103</v>
      </c>
      <c r="E107" s="93"/>
      <c r="F107" s="93"/>
    </row>
    <row r="108" spans="1:7" ht="15.75">
      <c r="A108" s="27"/>
      <c r="E108" s="93"/>
      <c r="F108" s="93"/>
    </row>
    <row r="109" spans="1:7" ht="15.75">
      <c r="A109" s="27" t="s">
        <v>116</v>
      </c>
      <c r="E109" s="93"/>
      <c r="F109" s="93"/>
      <c r="G109" t="s">
        <v>232</v>
      </c>
    </row>
    <row r="110" spans="1:7" ht="15.75">
      <c r="A110" s="27"/>
      <c r="E110" s="93"/>
      <c r="F110" s="93"/>
    </row>
    <row r="111" spans="1:7">
      <c r="A111" s="27" t="s">
        <v>257</v>
      </c>
    </row>
    <row r="112" spans="1:7">
      <c r="A112" s="27"/>
    </row>
    <row r="113" spans="1:5">
      <c r="A113" s="27"/>
    </row>
    <row r="114" spans="1:5">
      <c r="A114" s="27" t="s">
        <v>122</v>
      </c>
    </row>
    <row r="115" spans="1:5">
      <c r="B115" t="s">
        <v>30</v>
      </c>
    </row>
    <row r="116" spans="1:5">
      <c r="E116" t="s">
        <v>34</v>
      </c>
    </row>
    <row r="117" spans="1:5">
      <c r="E117" t="s">
        <v>249</v>
      </c>
    </row>
  </sheetData>
  <pageMargins left="0.70866141732283472" right="0.70866141732283472" top="0.74803149606299213" bottom="0.74803149606299213" header="0.31496062992125984" footer="0.31496062992125984"/>
  <pageSetup paperSize="0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9"/>
  <sheetViews>
    <sheetView workbookViewId="0">
      <selection activeCell="L1" sqref="L1"/>
    </sheetView>
  </sheetViews>
  <sheetFormatPr defaultRowHeight="15"/>
  <cols>
    <col min="1" max="1" width="12.28515625" customWidth="1"/>
    <col min="8" max="8" width="12" customWidth="1"/>
    <col min="9" max="9" width="9.140625" style="1"/>
    <col min="24" max="24" width="9.140625" customWidth="1"/>
  </cols>
  <sheetData>
    <row r="1" spans="1:22">
      <c r="A1" s="27" t="s">
        <v>115</v>
      </c>
      <c r="B1" s="27"/>
      <c r="C1" s="27"/>
      <c r="D1" s="27"/>
      <c r="E1" s="27"/>
      <c r="G1" s="27" t="s">
        <v>460</v>
      </c>
      <c r="I1"/>
      <c r="L1" s="41"/>
      <c r="M1" s="41"/>
      <c r="N1" s="41"/>
      <c r="O1" s="41"/>
    </row>
    <row r="2" spans="1:22">
      <c r="I2"/>
      <c r="L2" s="41"/>
      <c r="M2" s="5"/>
      <c r="N2" s="5"/>
      <c r="O2" s="41"/>
    </row>
    <row r="3" spans="1:22">
      <c r="A3" s="27" t="s">
        <v>294</v>
      </c>
      <c r="I3"/>
      <c r="K3" t="s">
        <v>275</v>
      </c>
      <c r="M3" s="1">
        <v>10</v>
      </c>
      <c r="N3" s="1">
        <v>9</v>
      </c>
      <c r="O3" s="1">
        <v>8</v>
      </c>
      <c r="P3" s="1">
        <v>7</v>
      </c>
      <c r="Q3" s="1">
        <v>6</v>
      </c>
      <c r="R3" s="1">
        <v>5</v>
      </c>
      <c r="S3" s="1">
        <v>4</v>
      </c>
      <c r="T3" s="1">
        <v>3</v>
      </c>
      <c r="U3" s="1">
        <v>2</v>
      </c>
      <c r="V3" s="1">
        <v>1</v>
      </c>
    </row>
    <row r="4" spans="1:22">
      <c r="A4" t="s">
        <v>276</v>
      </c>
      <c r="D4" t="s">
        <v>277</v>
      </c>
      <c r="G4" t="s">
        <v>284</v>
      </c>
      <c r="I4"/>
      <c r="K4" t="s">
        <v>7</v>
      </c>
      <c r="M4" s="1">
        <f t="shared" ref="M4:T4" si="0">N4*2</f>
        <v>512</v>
      </c>
      <c r="N4" s="1">
        <f t="shared" si="0"/>
        <v>256</v>
      </c>
      <c r="O4" s="1">
        <f t="shared" si="0"/>
        <v>128</v>
      </c>
      <c r="P4" s="1">
        <f t="shared" si="0"/>
        <v>64</v>
      </c>
      <c r="Q4" s="1">
        <f t="shared" si="0"/>
        <v>32</v>
      </c>
      <c r="R4" s="1">
        <f t="shared" si="0"/>
        <v>16</v>
      </c>
      <c r="S4" s="1">
        <f t="shared" si="0"/>
        <v>8</v>
      </c>
      <c r="T4" s="1">
        <f t="shared" si="0"/>
        <v>4</v>
      </c>
      <c r="U4" s="1">
        <f>V4*2</f>
        <v>2</v>
      </c>
      <c r="V4" s="1">
        <v>1</v>
      </c>
    </row>
    <row r="5" spans="1:22">
      <c r="A5" t="s">
        <v>260</v>
      </c>
      <c r="B5" t="s">
        <v>270</v>
      </c>
      <c r="D5" t="s">
        <v>271</v>
      </c>
      <c r="G5" t="s">
        <v>283</v>
      </c>
      <c r="I5"/>
      <c r="K5" t="s">
        <v>2</v>
      </c>
      <c r="M5" s="1">
        <f t="shared" ref="M5:V5" si="1">2^M3</f>
        <v>1024</v>
      </c>
      <c r="N5" s="1">
        <f t="shared" si="1"/>
        <v>512</v>
      </c>
      <c r="O5" s="1">
        <f t="shared" si="1"/>
        <v>256</v>
      </c>
      <c r="P5" s="1">
        <f t="shared" si="1"/>
        <v>128</v>
      </c>
      <c r="Q5" s="1">
        <f t="shared" si="1"/>
        <v>64</v>
      </c>
      <c r="R5" s="1">
        <f t="shared" si="1"/>
        <v>32</v>
      </c>
      <c r="S5" s="1">
        <f t="shared" si="1"/>
        <v>16</v>
      </c>
      <c r="T5" s="1">
        <f t="shared" si="1"/>
        <v>8</v>
      </c>
      <c r="U5" s="1">
        <f t="shared" si="1"/>
        <v>4</v>
      </c>
      <c r="V5" s="1">
        <f t="shared" si="1"/>
        <v>2</v>
      </c>
    </row>
    <row r="6" spans="1:22">
      <c r="B6" t="s">
        <v>286</v>
      </c>
      <c r="D6" s="95" t="s">
        <v>274</v>
      </c>
      <c r="I6"/>
      <c r="K6" t="s">
        <v>273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</row>
    <row r="7" spans="1:22">
      <c r="B7" t="s">
        <v>287</v>
      </c>
      <c r="D7" t="s">
        <v>282</v>
      </c>
      <c r="G7" t="s">
        <v>301</v>
      </c>
      <c r="I7"/>
      <c r="K7" t="s">
        <v>272</v>
      </c>
      <c r="M7" s="1">
        <f>M5-1</f>
        <v>1023</v>
      </c>
      <c r="N7" s="1">
        <f t="shared" ref="N7:V7" si="2">N5-1</f>
        <v>511</v>
      </c>
      <c r="O7" s="1">
        <f t="shared" si="2"/>
        <v>255</v>
      </c>
      <c r="P7" s="1">
        <f t="shared" si="2"/>
        <v>127</v>
      </c>
      <c r="Q7" s="1">
        <f t="shared" si="2"/>
        <v>63</v>
      </c>
      <c r="R7" s="1">
        <f t="shared" si="2"/>
        <v>31</v>
      </c>
      <c r="S7" s="1">
        <f t="shared" si="2"/>
        <v>15</v>
      </c>
      <c r="T7" s="1">
        <f t="shared" si="2"/>
        <v>7</v>
      </c>
      <c r="U7" s="1">
        <f t="shared" si="2"/>
        <v>3</v>
      </c>
      <c r="V7" s="1">
        <f t="shared" si="2"/>
        <v>1</v>
      </c>
    </row>
    <row r="8" spans="1:22">
      <c r="A8" t="s">
        <v>203</v>
      </c>
      <c r="B8" t="s">
        <v>261</v>
      </c>
      <c r="D8" t="s">
        <v>285</v>
      </c>
      <c r="I8"/>
    </row>
    <row r="9" spans="1:22">
      <c r="A9" t="s">
        <v>258</v>
      </c>
      <c r="B9" t="s">
        <v>262</v>
      </c>
      <c r="D9" t="s">
        <v>281</v>
      </c>
      <c r="I9"/>
      <c r="L9" s="41"/>
      <c r="M9" s="5"/>
      <c r="N9" s="5"/>
      <c r="O9" s="41"/>
    </row>
    <row r="10" spans="1:22">
      <c r="A10" t="s">
        <v>260</v>
      </c>
      <c r="B10" t="s">
        <v>263</v>
      </c>
      <c r="D10" t="s">
        <v>280</v>
      </c>
      <c r="I10"/>
      <c r="K10" t="s">
        <v>259</v>
      </c>
      <c r="M10" s="96">
        <f t="shared" ref="M10:V10" si="3">5/M5</f>
        <v>4.8828125E-3</v>
      </c>
      <c r="N10" s="96">
        <f t="shared" si="3"/>
        <v>9.765625E-3</v>
      </c>
      <c r="O10" s="96">
        <f t="shared" si="3"/>
        <v>1.953125E-2</v>
      </c>
      <c r="P10" s="96">
        <f t="shared" si="3"/>
        <v>3.90625E-2</v>
      </c>
      <c r="Q10" s="96">
        <f t="shared" si="3"/>
        <v>7.8125E-2</v>
      </c>
      <c r="R10" s="96">
        <f t="shared" si="3"/>
        <v>0.15625</v>
      </c>
      <c r="S10" s="96">
        <f t="shared" si="3"/>
        <v>0.3125</v>
      </c>
      <c r="T10" s="96">
        <f t="shared" si="3"/>
        <v>0.625</v>
      </c>
      <c r="U10" s="96">
        <f t="shared" si="3"/>
        <v>1.25</v>
      </c>
      <c r="V10" s="96">
        <f t="shared" si="3"/>
        <v>2.5</v>
      </c>
    </row>
    <row r="11" spans="1:22">
      <c r="A11" t="s">
        <v>278</v>
      </c>
      <c r="B11" t="s">
        <v>307</v>
      </c>
      <c r="D11" t="s">
        <v>310</v>
      </c>
      <c r="I11"/>
    </row>
    <row r="12" spans="1:22">
      <c r="A12" t="s">
        <v>279</v>
      </c>
      <c r="B12" t="s">
        <v>308</v>
      </c>
      <c r="D12" t="s">
        <v>309</v>
      </c>
      <c r="I12"/>
    </row>
    <row r="13" spans="1:22">
      <c r="A13" t="s">
        <v>265</v>
      </c>
      <c r="B13" t="s">
        <v>266</v>
      </c>
      <c r="D13" s="95" t="s">
        <v>268</v>
      </c>
      <c r="I13"/>
    </row>
    <row r="14" spans="1:22">
      <c r="A14" t="s">
        <v>46</v>
      </c>
      <c r="B14" t="s">
        <v>269</v>
      </c>
      <c r="D14" t="s">
        <v>288</v>
      </c>
      <c r="I14"/>
      <c r="L14" s="27" t="s">
        <v>311</v>
      </c>
      <c r="M14" s="27"/>
      <c r="N14" s="27"/>
      <c r="O14" s="27"/>
      <c r="P14" s="27"/>
      <c r="Q14" s="27"/>
      <c r="R14" s="27"/>
      <c r="S14" s="27"/>
    </row>
    <row r="15" spans="1:22">
      <c r="A15" t="s">
        <v>259</v>
      </c>
      <c r="B15" t="s">
        <v>264</v>
      </c>
      <c r="D15" s="95" t="s">
        <v>267</v>
      </c>
      <c r="I15"/>
      <c r="L15" s="41"/>
      <c r="M15" s="5"/>
      <c r="N15" s="5"/>
      <c r="O15" s="41"/>
    </row>
    <row r="16" spans="1:22" ht="15.75" thickBot="1"/>
    <row r="17" spans="1:33">
      <c r="A17" s="13"/>
      <c r="B17" s="19"/>
      <c r="C17" s="19"/>
      <c r="D17" s="28" t="s">
        <v>8</v>
      </c>
      <c r="E17" s="19" t="s">
        <v>10</v>
      </c>
      <c r="F17" s="19"/>
      <c r="G17" s="19"/>
      <c r="H17" s="20"/>
      <c r="I17" s="103"/>
      <c r="J17" s="28" t="s">
        <v>9</v>
      </c>
      <c r="K17" s="19" t="s">
        <v>11</v>
      </c>
      <c r="L17" s="19"/>
      <c r="M17" s="19"/>
      <c r="N17" s="19"/>
      <c r="O17" s="19"/>
      <c r="P17" s="21"/>
      <c r="Q17" s="28" t="s">
        <v>47</v>
      </c>
      <c r="R17" s="28"/>
      <c r="S17" s="28"/>
      <c r="T17" s="19"/>
      <c r="U17" s="19"/>
      <c r="V17" s="20"/>
    </row>
    <row r="18" spans="1:33">
      <c r="A18" s="97" t="s">
        <v>297</v>
      </c>
      <c r="B18" s="10">
        <v>6</v>
      </c>
      <c r="C18" s="10">
        <v>5</v>
      </c>
      <c r="D18" s="10">
        <v>4</v>
      </c>
      <c r="E18" s="10">
        <v>3</v>
      </c>
      <c r="F18" s="10">
        <v>2</v>
      </c>
      <c r="G18" s="10">
        <v>1</v>
      </c>
      <c r="H18" s="39"/>
      <c r="I18" s="104"/>
      <c r="J18" s="10">
        <v>6</v>
      </c>
      <c r="K18" s="10">
        <v>5</v>
      </c>
      <c r="L18" s="10">
        <v>4</v>
      </c>
      <c r="M18" s="10">
        <v>3</v>
      </c>
      <c r="N18" s="10">
        <v>2</v>
      </c>
      <c r="O18" s="10">
        <v>1</v>
      </c>
      <c r="P18" s="29"/>
      <c r="Q18" s="10">
        <v>6</v>
      </c>
      <c r="R18" s="10">
        <v>5</v>
      </c>
      <c r="S18" s="10">
        <v>4</v>
      </c>
      <c r="T18" s="10">
        <v>3</v>
      </c>
      <c r="U18" s="10">
        <v>2</v>
      </c>
      <c r="V18" s="30">
        <v>1</v>
      </c>
      <c r="W18" t="s">
        <v>295</v>
      </c>
    </row>
    <row r="19" spans="1:33">
      <c r="A19" s="98" t="s">
        <v>298</v>
      </c>
      <c r="B19" s="5">
        <f>2^6</f>
        <v>64</v>
      </c>
      <c r="C19" s="5">
        <f>2^C18</f>
        <v>32</v>
      </c>
      <c r="D19" s="5">
        <f>2^4</f>
        <v>16</v>
      </c>
      <c r="E19" s="5">
        <f>2^E18</f>
        <v>8</v>
      </c>
      <c r="F19" s="5">
        <f>2^F18</f>
        <v>4</v>
      </c>
      <c r="G19" s="5">
        <f>2^G18</f>
        <v>2</v>
      </c>
      <c r="H19" s="39"/>
      <c r="I19" s="37"/>
      <c r="J19" s="5">
        <f>2^6</f>
        <v>64</v>
      </c>
      <c r="K19" s="5">
        <f>2^K18</f>
        <v>32</v>
      </c>
      <c r="L19" s="5">
        <f>2^4</f>
        <v>16</v>
      </c>
      <c r="M19" s="5">
        <f>2^M18</f>
        <v>8</v>
      </c>
      <c r="N19" s="5">
        <f>2^N18</f>
        <v>4</v>
      </c>
      <c r="O19" s="5">
        <f>2^O18</f>
        <v>2</v>
      </c>
      <c r="P19" s="14"/>
      <c r="Q19" s="5">
        <f>2^6</f>
        <v>64</v>
      </c>
      <c r="R19" s="5">
        <f>2^R18</f>
        <v>32</v>
      </c>
      <c r="S19" s="5">
        <f>2^4</f>
        <v>16</v>
      </c>
      <c r="T19" s="5">
        <f>2^T18</f>
        <v>8</v>
      </c>
      <c r="U19" s="5">
        <f>2^U18</f>
        <v>4</v>
      </c>
      <c r="V19" s="16">
        <f>2^V18</f>
        <v>2</v>
      </c>
      <c r="W19" t="s">
        <v>303</v>
      </c>
    </row>
    <row r="20" spans="1:33">
      <c r="A20" s="99" t="s">
        <v>299</v>
      </c>
      <c r="B20" s="7" t="s">
        <v>3</v>
      </c>
      <c r="C20" s="7" t="s">
        <v>5</v>
      </c>
      <c r="D20" s="7" t="s">
        <v>6</v>
      </c>
      <c r="E20" s="7" t="s">
        <v>1</v>
      </c>
      <c r="F20" s="7" t="s">
        <v>0</v>
      </c>
      <c r="G20" s="7" t="s">
        <v>4</v>
      </c>
      <c r="H20" s="107" t="s">
        <v>43</v>
      </c>
      <c r="I20" s="101"/>
      <c r="J20" s="7" t="s">
        <v>3</v>
      </c>
      <c r="K20" s="7" t="s">
        <v>5</v>
      </c>
      <c r="L20" s="7" t="s">
        <v>6</v>
      </c>
      <c r="M20" s="7" t="s">
        <v>1</v>
      </c>
      <c r="N20" s="7" t="s">
        <v>0</v>
      </c>
      <c r="O20" s="7" t="s">
        <v>4</v>
      </c>
      <c r="P20" s="31"/>
      <c r="Q20" s="7" t="s">
        <v>3</v>
      </c>
      <c r="R20" s="7" t="s">
        <v>5</v>
      </c>
      <c r="S20" s="7" t="s">
        <v>6</v>
      </c>
      <c r="T20" s="7" t="s">
        <v>1</v>
      </c>
      <c r="U20" s="7" t="s">
        <v>0</v>
      </c>
      <c r="V20" s="22" t="s">
        <v>4</v>
      </c>
      <c r="W20" t="s">
        <v>296</v>
      </c>
    </row>
    <row r="21" spans="1:33">
      <c r="A21" s="100" t="s">
        <v>300</v>
      </c>
      <c r="B21" s="11">
        <v>32</v>
      </c>
      <c r="C21" s="11">
        <v>16</v>
      </c>
      <c r="D21" s="11">
        <v>8</v>
      </c>
      <c r="E21" s="11">
        <v>4</v>
      </c>
      <c r="F21" s="11">
        <v>2</v>
      </c>
      <c r="G21" s="11">
        <v>1</v>
      </c>
      <c r="H21" s="60" t="s">
        <v>45</v>
      </c>
      <c r="I21" s="102"/>
      <c r="J21" s="7">
        <v>32</v>
      </c>
      <c r="K21" s="7">
        <v>16</v>
      </c>
      <c r="L21" s="7">
        <v>8</v>
      </c>
      <c r="M21" s="7">
        <v>4</v>
      </c>
      <c r="N21" s="7">
        <v>2</v>
      </c>
      <c r="O21" s="7">
        <v>1</v>
      </c>
      <c r="P21" s="32"/>
      <c r="Q21" s="7">
        <v>32</v>
      </c>
      <c r="R21" s="7">
        <v>16</v>
      </c>
      <c r="S21" s="7">
        <v>8</v>
      </c>
      <c r="T21" s="7">
        <v>4</v>
      </c>
      <c r="U21" s="7">
        <v>2</v>
      </c>
      <c r="V21" s="22">
        <v>1</v>
      </c>
      <c r="W21" t="s">
        <v>302</v>
      </c>
    </row>
    <row r="22" spans="1:33">
      <c r="A22" s="33" t="s">
        <v>35</v>
      </c>
      <c r="B22" s="54">
        <v>6</v>
      </c>
      <c r="C22" s="12">
        <v>5</v>
      </c>
      <c r="D22" s="35">
        <v>4</v>
      </c>
      <c r="E22" s="35">
        <v>3</v>
      </c>
      <c r="F22" s="35">
        <v>2</v>
      </c>
      <c r="G22" s="54">
        <v>1</v>
      </c>
      <c r="H22" s="58" t="s">
        <v>2</v>
      </c>
      <c r="I22" s="105" t="s">
        <v>12</v>
      </c>
      <c r="J22" s="35">
        <v>6</v>
      </c>
      <c r="K22" s="12">
        <v>5</v>
      </c>
      <c r="L22" s="12">
        <v>4</v>
      </c>
      <c r="M22" s="12">
        <v>3</v>
      </c>
      <c r="N22" s="12">
        <v>2</v>
      </c>
      <c r="O22" s="12">
        <v>1</v>
      </c>
      <c r="P22" s="33" t="s">
        <v>46</v>
      </c>
      <c r="Q22" s="12">
        <v>6</v>
      </c>
      <c r="R22" s="12">
        <v>5</v>
      </c>
      <c r="S22" s="12">
        <v>4</v>
      </c>
      <c r="T22" s="12">
        <v>3</v>
      </c>
      <c r="U22" s="12">
        <v>2</v>
      </c>
      <c r="V22" s="38">
        <v>1</v>
      </c>
      <c r="W22" t="s">
        <v>13</v>
      </c>
      <c r="X22" s="5"/>
      <c r="Y22" s="5"/>
      <c r="Z22" s="5"/>
    </row>
    <row r="23" spans="1:33">
      <c r="A23" s="14">
        <v>1</v>
      </c>
      <c r="B23" s="9">
        <v>0</v>
      </c>
      <c r="C23" s="5">
        <v>0</v>
      </c>
      <c r="D23" s="2">
        <v>0</v>
      </c>
      <c r="E23" s="2">
        <v>0</v>
      </c>
      <c r="F23" s="2">
        <v>0</v>
      </c>
      <c r="G23" s="9">
        <v>0</v>
      </c>
      <c r="H23" s="16"/>
      <c r="I23" s="37">
        <f t="shared" ref="I23:I54" si="4">SUM(J23:O23)</f>
        <v>0</v>
      </c>
      <c r="J23" s="5">
        <f t="shared" ref="J23:J54" si="5">B$21*B23</f>
        <v>0</v>
      </c>
      <c r="K23" s="2">
        <f t="shared" ref="K23:K54" si="6">C$21*C23</f>
        <v>0</v>
      </c>
      <c r="L23" s="2">
        <f t="shared" ref="L23:L54" si="7">D$21*D23</f>
        <v>0</v>
      </c>
      <c r="M23" s="2">
        <f t="shared" ref="M23:M54" si="8">E$21*E23</f>
        <v>0</v>
      </c>
      <c r="N23" s="2">
        <f t="shared" ref="N23:N54" si="9">F$21*F23</f>
        <v>0</v>
      </c>
      <c r="O23" s="2">
        <f t="shared" ref="O23:O54" si="10">G$21*G23</f>
        <v>0</v>
      </c>
      <c r="P23" s="34">
        <f>I23</f>
        <v>0</v>
      </c>
      <c r="Q23" s="43">
        <f t="shared" ref="Q23:V23" si="11">5/2^Q22</f>
        <v>7.8125E-2</v>
      </c>
      <c r="R23" s="45">
        <f t="shared" si="11"/>
        <v>0.15625</v>
      </c>
      <c r="S23" s="43">
        <f t="shared" si="11"/>
        <v>0.3125</v>
      </c>
      <c r="T23" s="43">
        <f t="shared" si="11"/>
        <v>0.625</v>
      </c>
      <c r="U23" s="43">
        <f t="shared" si="11"/>
        <v>1.25</v>
      </c>
      <c r="V23" s="50">
        <f t="shared" si="11"/>
        <v>2.5</v>
      </c>
      <c r="W23" s="27" t="s">
        <v>36</v>
      </c>
    </row>
    <row r="24" spans="1:33">
      <c r="A24" s="14">
        <f t="shared" ref="A24:A55" si="12">A23+1</f>
        <v>2</v>
      </c>
      <c r="B24" s="9">
        <v>0</v>
      </c>
      <c r="C24" s="5">
        <v>0</v>
      </c>
      <c r="D24" s="2">
        <v>0</v>
      </c>
      <c r="E24" s="2">
        <v>0</v>
      </c>
      <c r="F24" s="2">
        <v>0</v>
      </c>
      <c r="G24" s="4">
        <v>1</v>
      </c>
      <c r="H24" s="57" t="s">
        <v>37</v>
      </c>
      <c r="I24" s="37">
        <f t="shared" si="4"/>
        <v>1</v>
      </c>
      <c r="J24" s="5">
        <f t="shared" si="5"/>
        <v>0</v>
      </c>
      <c r="K24" s="2">
        <f t="shared" si="6"/>
        <v>0</v>
      </c>
      <c r="L24" s="2">
        <f t="shared" si="7"/>
        <v>0</v>
      </c>
      <c r="M24" s="2">
        <f t="shared" si="8"/>
        <v>0</v>
      </c>
      <c r="N24" s="2">
        <f t="shared" si="9"/>
        <v>0</v>
      </c>
      <c r="O24" s="3">
        <f t="shared" si="10"/>
        <v>1</v>
      </c>
      <c r="P24" s="14">
        <f t="shared" ref="P24:P86" si="13">I24</f>
        <v>1</v>
      </c>
      <c r="Q24" s="47">
        <f>$A24*Q$23</f>
        <v>0.15625</v>
      </c>
      <c r="R24" s="48">
        <f>$A24*R$23</f>
        <v>0.3125</v>
      </c>
      <c r="S24" s="47">
        <f>$A24*S$23</f>
        <v>0.625</v>
      </c>
      <c r="T24" s="47">
        <f>$A24*T$23</f>
        <v>1.25</v>
      </c>
      <c r="U24" s="47">
        <f>$A24*U$23</f>
        <v>2.5</v>
      </c>
      <c r="V24" s="49">
        <f>$P25*V$23</f>
        <v>5</v>
      </c>
      <c r="W24" s="62" t="s">
        <v>49</v>
      </c>
      <c r="Y24" s="24"/>
      <c r="AG24" s="26"/>
    </row>
    <row r="25" spans="1:33">
      <c r="A25" s="14">
        <f t="shared" si="12"/>
        <v>3</v>
      </c>
      <c r="B25" s="9">
        <v>0</v>
      </c>
      <c r="C25" s="5">
        <v>0</v>
      </c>
      <c r="D25" s="2">
        <v>0</v>
      </c>
      <c r="E25" s="2">
        <v>0</v>
      </c>
      <c r="F25" s="2">
        <v>1</v>
      </c>
      <c r="G25" s="37">
        <f t="shared" ref="G25:G56" si="14">G23</f>
        <v>0</v>
      </c>
      <c r="H25" s="16"/>
      <c r="I25" s="37">
        <f t="shared" si="4"/>
        <v>2</v>
      </c>
      <c r="J25" s="5">
        <f t="shared" si="5"/>
        <v>0</v>
      </c>
      <c r="K25" s="2">
        <f t="shared" si="6"/>
        <v>0</v>
      </c>
      <c r="L25" s="2">
        <f t="shared" si="7"/>
        <v>0</v>
      </c>
      <c r="M25" s="2">
        <f t="shared" si="8"/>
        <v>0</v>
      </c>
      <c r="N25" s="2">
        <f t="shared" si="9"/>
        <v>2</v>
      </c>
      <c r="O25" s="5">
        <f t="shared" si="10"/>
        <v>0</v>
      </c>
      <c r="P25" s="14">
        <f t="shared" si="13"/>
        <v>2</v>
      </c>
      <c r="Q25" s="47">
        <f t="shared" ref="Q25:U86" si="15">$A25*Q$23</f>
        <v>0.234375</v>
      </c>
      <c r="R25" s="48">
        <f t="shared" si="15"/>
        <v>0.46875</v>
      </c>
      <c r="S25" s="47">
        <f t="shared" si="15"/>
        <v>0.9375</v>
      </c>
      <c r="T25" s="47">
        <f t="shared" si="15"/>
        <v>1.875</v>
      </c>
      <c r="U25" s="47">
        <f t="shared" si="15"/>
        <v>3.75</v>
      </c>
      <c r="V25" s="50"/>
      <c r="W25" s="61" t="s">
        <v>48</v>
      </c>
      <c r="AG25" s="26"/>
    </row>
    <row r="26" spans="1:33">
      <c r="A26" s="14">
        <f t="shared" si="12"/>
        <v>4</v>
      </c>
      <c r="B26" s="9">
        <v>0</v>
      </c>
      <c r="C26" s="5">
        <v>0</v>
      </c>
      <c r="D26" s="2">
        <v>0</v>
      </c>
      <c r="E26" s="2">
        <v>0</v>
      </c>
      <c r="F26" s="3">
        <v>1</v>
      </c>
      <c r="G26" s="36">
        <f t="shared" si="14"/>
        <v>1</v>
      </c>
      <c r="H26" s="57" t="s">
        <v>41</v>
      </c>
      <c r="I26" s="37">
        <f t="shared" si="4"/>
        <v>3</v>
      </c>
      <c r="J26" s="5">
        <f t="shared" si="5"/>
        <v>0</v>
      </c>
      <c r="K26" s="2">
        <f t="shared" si="6"/>
        <v>0</v>
      </c>
      <c r="L26" s="2">
        <f t="shared" si="7"/>
        <v>0</v>
      </c>
      <c r="M26" s="2">
        <f t="shared" si="8"/>
        <v>0</v>
      </c>
      <c r="N26" s="3">
        <f t="shared" si="9"/>
        <v>2</v>
      </c>
      <c r="O26" s="6">
        <f t="shared" si="10"/>
        <v>1</v>
      </c>
      <c r="P26" s="14">
        <f t="shared" si="13"/>
        <v>3</v>
      </c>
      <c r="Q26" s="47">
        <f t="shared" si="15"/>
        <v>0.3125</v>
      </c>
      <c r="R26" s="48">
        <f t="shared" si="15"/>
        <v>0.625</v>
      </c>
      <c r="S26" s="47">
        <f t="shared" si="15"/>
        <v>1.25</v>
      </c>
      <c r="T26" s="47">
        <f t="shared" si="15"/>
        <v>2.5</v>
      </c>
      <c r="U26" s="44">
        <f t="shared" si="15"/>
        <v>5</v>
      </c>
      <c r="V26" s="50"/>
      <c r="W26" s="62" t="s">
        <v>50</v>
      </c>
      <c r="Y26" s="24"/>
      <c r="AG26" s="26"/>
    </row>
    <row r="27" spans="1:33">
      <c r="A27" s="14">
        <f t="shared" si="12"/>
        <v>5</v>
      </c>
      <c r="B27" s="9">
        <v>0</v>
      </c>
      <c r="C27" s="5">
        <v>0</v>
      </c>
      <c r="D27" s="2">
        <v>0</v>
      </c>
      <c r="E27" s="2">
        <v>1</v>
      </c>
      <c r="F27" s="5">
        <v>0</v>
      </c>
      <c r="G27" s="37">
        <f t="shared" si="14"/>
        <v>0</v>
      </c>
      <c r="H27" s="16"/>
      <c r="I27" s="37">
        <f t="shared" si="4"/>
        <v>4</v>
      </c>
      <c r="J27" s="5">
        <f t="shared" si="5"/>
        <v>0</v>
      </c>
      <c r="K27" s="2">
        <f t="shared" si="6"/>
        <v>0</v>
      </c>
      <c r="L27" s="2">
        <f t="shared" si="7"/>
        <v>0</v>
      </c>
      <c r="M27" s="2">
        <f t="shared" si="8"/>
        <v>4</v>
      </c>
      <c r="N27" s="5">
        <f t="shared" si="9"/>
        <v>0</v>
      </c>
      <c r="O27" s="5">
        <f t="shared" si="10"/>
        <v>0</v>
      </c>
      <c r="P27" s="14">
        <f t="shared" si="13"/>
        <v>4</v>
      </c>
      <c r="Q27" s="47">
        <f t="shared" si="15"/>
        <v>0.390625</v>
      </c>
      <c r="R27" s="48">
        <f t="shared" si="15"/>
        <v>0.78125</v>
      </c>
      <c r="S27" s="47">
        <f t="shared" si="15"/>
        <v>1.5625</v>
      </c>
      <c r="T27" s="47">
        <f t="shared" si="15"/>
        <v>3.125</v>
      </c>
      <c r="U27" s="42"/>
      <c r="V27" s="50"/>
      <c r="W27" s="8"/>
      <c r="X27" s="24"/>
      <c r="AG27" s="26"/>
    </row>
    <row r="28" spans="1:33">
      <c r="A28" s="14">
        <f t="shared" si="12"/>
        <v>6</v>
      </c>
      <c r="B28" s="9">
        <v>0</v>
      </c>
      <c r="C28" s="5">
        <v>0</v>
      </c>
      <c r="D28" s="2">
        <v>0</v>
      </c>
      <c r="E28" s="2">
        <v>1</v>
      </c>
      <c r="F28" s="5">
        <v>0</v>
      </c>
      <c r="G28" s="37">
        <f t="shared" si="14"/>
        <v>1</v>
      </c>
      <c r="H28" s="16"/>
      <c r="I28" s="37">
        <f t="shared" si="4"/>
        <v>5</v>
      </c>
      <c r="J28" s="5">
        <f t="shared" si="5"/>
        <v>0</v>
      </c>
      <c r="K28" s="2">
        <f t="shared" si="6"/>
        <v>0</v>
      </c>
      <c r="L28" s="2">
        <f t="shared" si="7"/>
        <v>0</v>
      </c>
      <c r="M28" s="2">
        <f t="shared" si="8"/>
        <v>4</v>
      </c>
      <c r="N28" s="5">
        <f t="shared" si="9"/>
        <v>0</v>
      </c>
      <c r="O28" s="5">
        <f t="shared" si="10"/>
        <v>1</v>
      </c>
      <c r="P28" s="14">
        <f t="shared" si="13"/>
        <v>5</v>
      </c>
      <c r="Q28" s="47">
        <f t="shared" si="15"/>
        <v>0.46875</v>
      </c>
      <c r="R28" s="48">
        <f t="shared" si="15"/>
        <v>0.9375</v>
      </c>
      <c r="S28" s="47">
        <f t="shared" si="15"/>
        <v>1.875</v>
      </c>
      <c r="T28" s="47">
        <f t="shared" si="15"/>
        <v>3.75</v>
      </c>
      <c r="U28" s="42"/>
      <c r="V28" s="50"/>
      <c r="W28" s="8"/>
      <c r="X28" s="24"/>
      <c r="AG28" s="26"/>
    </row>
    <row r="29" spans="1:33">
      <c r="A29" s="14">
        <f t="shared" si="12"/>
        <v>7</v>
      </c>
      <c r="B29" s="9">
        <v>0</v>
      </c>
      <c r="C29" s="5">
        <v>0</v>
      </c>
      <c r="D29" s="2">
        <v>0</v>
      </c>
      <c r="E29" s="2">
        <v>1</v>
      </c>
      <c r="F29" s="5">
        <v>1</v>
      </c>
      <c r="G29" s="37">
        <f t="shared" si="14"/>
        <v>0</v>
      </c>
      <c r="H29" s="16"/>
      <c r="I29" s="37">
        <f t="shared" si="4"/>
        <v>6</v>
      </c>
      <c r="J29" s="5">
        <f t="shared" si="5"/>
        <v>0</v>
      </c>
      <c r="K29" s="2">
        <f t="shared" si="6"/>
        <v>0</v>
      </c>
      <c r="L29" s="2">
        <f t="shared" si="7"/>
        <v>0</v>
      </c>
      <c r="M29" s="2">
        <f t="shared" si="8"/>
        <v>4</v>
      </c>
      <c r="N29" s="5">
        <f t="shared" si="9"/>
        <v>2</v>
      </c>
      <c r="O29" s="5">
        <f t="shared" si="10"/>
        <v>0</v>
      </c>
      <c r="P29" s="14">
        <f t="shared" si="13"/>
        <v>6</v>
      </c>
      <c r="Q29" s="47">
        <f t="shared" si="15"/>
        <v>0.546875</v>
      </c>
      <c r="R29" s="48">
        <f t="shared" si="15"/>
        <v>1.09375</v>
      </c>
      <c r="S29" s="47">
        <f t="shared" si="15"/>
        <v>2.1875</v>
      </c>
      <c r="T29" s="47">
        <f t="shared" si="15"/>
        <v>4.375</v>
      </c>
      <c r="U29" s="42"/>
      <c r="V29" s="50"/>
      <c r="W29" s="8"/>
      <c r="X29" s="24"/>
      <c r="AG29" s="26"/>
    </row>
    <row r="30" spans="1:33">
      <c r="A30" s="14">
        <f t="shared" si="12"/>
        <v>8</v>
      </c>
      <c r="B30" s="9">
        <v>0</v>
      </c>
      <c r="C30" s="5">
        <v>0</v>
      </c>
      <c r="D30" s="2">
        <v>0</v>
      </c>
      <c r="E30" s="3">
        <v>1</v>
      </c>
      <c r="F30" s="6">
        <v>1</v>
      </c>
      <c r="G30" s="36">
        <f t="shared" si="14"/>
        <v>1</v>
      </c>
      <c r="H30" s="57" t="s">
        <v>42</v>
      </c>
      <c r="I30" s="37">
        <f t="shared" si="4"/>
        <v>7</v>
      </c>
      <c r="J30" s="5">
        <f t="shared" si="5"/>
        <v>0</v>
      </c>
      <c r="K30" s="2">
        <f t="shared" si="6"/>
        <v>0</v>
      </c>
      <c r="L30" s="2">
        <f t="shared" si="7"/>
        <v>0</v>
      </c>
      <c r="M30" s="3">
        <f t="shared" si="8"/>
        <v>4</v>
      </c>
      <c r="N30" s="6">
        <f t="shared" si="9"/>
        <v>2</v>
      </c>
      <c r="O30" s="6">
        <f t="shared" si="10"/>
        <v>1</v>
      </c>
      <c r="P30" s="14">
        <f t="shared" si="13"/>
        <v>7</v>
      </c>
      <c r="Q30" s="47">
        <f t="shared" si="15"/>
        <v>0.625</v>
      </c>
      <c r="R30" s="48">
        <f t="shared" si="15"/>
        <v>1.25</v>
      </c>
      <c r="S30" s="47">
        <f t="shared" si="15"/>
        <v>2.5</v>
      </c>
      <c r="T30" s="44">
        <f t="shared" si="15"/>
        <v>5</v>
      </c>
      <c r="U30" s="42"/>
      <c r="V30" s="50"/>
      <c r="AG30" s="26"/>
    </row>
    <row r="31" spans="1:33">
      <c r="A31" s="14">
        <f t="shared" si="12"/>
        <v>9</v>
      </c>
      <c r="B31" s="9">
        <v>0</v>
      </c>
      <c r="C31" s="5">
        <v>0</v>
      </c>
      <c r="D31" s="2">
        <v>1</v>
      </c>
      <c r="E31" s="5">
        <v>0</v>
      </c>
      <c r="F31" s="5">
        <v>0</v>
      </c>
      <c r="G31" s="37">
        <f t="shared" si="14"/>
        <v>0</v>
      </c>
      <c r="H31" s="16"/>
      <c r="I31" s="37">
        <f t="shared" si="4"/>
        <v>8</v>
      </c>
      <c r="J31" s="5">
        <f t="shared" si="5"/>
        <v>0</v>
      </c>
      <c r="K31" s="2">
        <f t="shared" si="6"/>
        <v>0</v>
      </c>
      <c r="L31" s="2">
        <f t="shared" si="7"/>
        <v>8</v>
      </c>
      <c r="M31" s="5">
        <f t="shared" si="8"/>
        <v>0</v>
      </c>
      <c r="N31" s="5">
        <f t="shared" si="9"/>
        <v>0</v>
      </c>
      <c r="O31" s="5">
        <f t="shared" si="10"/>
        <v>0</v>
      </c>
      <c r="P31" s="14">
        <f t="shared" si="13"/>
        <v>8</v>
      </c>
      <c r="Q31" s="47">
        <f t="shared" si="15"/>
        <v>0.703125</v>
      </c>
      <c r="R31" s="48">
        <f t="shared" si="15"/>
        <v>1.40625</v>
      </c>
      <c r="S31" s="47">
        <f t="shared" si="15"/>
        <v>2.8125</v>
      </c>
      <c r="T31" s="42"/>
      <c r="U31" s="42"/>
      <c r="V31" s="50"/>
      <c r="W31" s="8"/>
      <c r="X31" s="23"/>
      <c r="Y31" s="24"/>
      <c r="AG31" s="26"/>
    </row>
    <row r="32" spans="1:33">
      <c r="A32" s="14">
        <f t="shared" si="12"/>
        <v>10</v>
      </c>
      <c r="B32" s="9">
        <v>0</v>
      </c>
      <c r="C32" s="5">
        <v>0</v>
      </c>
      <c r="D32" s="2">
        <v>1</v>
      </c>
      <c r="E32" s="5">
        <v>0</v>
      </c>
      <c r="F32" s="5">
        <v>0</v>
      </c>
      <c r="G32" s="37">
        <f t="shared" si="14"/>
        <v>1</v>
      </c>
      <c r="H32" s="16"/>
      <c r="I32" s="37">
        <f t="shared" si="4"/>
        <v>9</v>
      </c>
      <c r="J32" s="5">
        <f t="shared" si="5"/>
        <v>0</v>
      </c>
      <c r="K32" s="2">
        <f t="shared" si="6"/>
        <v>0</v>
      </c>
      <c r="L32" s="2">
        <f t="shared" si="7"/>
        <v>8</v>
      </c>
      <c r="M32" s="5">
        <f t="shared" si="8"/>
        <v>0</v>
      </c>
      <c r="N32" s="5">
        <f t="shared" si="9"/>
        <v>0</v>
      </c>
      <c r="O32" s="5">
        <f t="shared" si="10"/>
        <v>1</v>
      </c>
      <c r="P32" s="14">
        <f t="shared" si="13"/>
        <v>9</v>
      </c>
      <c r="Q32" s="47">
        <f t="shared" si="15"/>
        <v>0.78125</v>
      </c>
      <c r="R32" s="48">
        <f t="shared" si="15"/>
        <v>1.5625</v>
      </c>
      <c r="S32" s="47">
        <f t="shared" si="15"/>
        <v>3.125</v>
      </c>
      <c r="T32" s="42"/>
      <c r="U32" s="42"/>
      <c r="V32" s="50"/>
      <c r="W32" s="8"/>
      <c r="X32" s="24"/>
      <c r="AG32" s="26"/>
    </row>
    <row r="33" spans="1:33">
      <c r="A33" s="14">
        <f t="shared" si="12"/>
        <v>11</v>
      </c>
      <c r="B33" s="9">
        <v>0</v>
      </c>
      <c r="C33" s="5">
        <v>0</v>
      </c>
      <c r="D33" s="2">
        <v>1</v>
      </c>
      <c r="E33" s="5">
        <v>0</v>
      </c>
      <c r="F33" s="5">
        <v>1</v>
      </c>
      <c r="G33" s="37">
        <f t="shared" si="14"/>
        <v>0</v>
      </c>
      <c r="H33" s="16"/>
      <c r="I33" s="37">
        <f t="shared" si="4"/>
        <v>10</v>
      </c>
      <c r="J33" s="5">
        <f t="shared" si="5"/>
        <v>0</v>
      </c>
      <c r="K33" s="2">
        <f t="shared" si="6"/>
        <v>0</v>
      </c>
      <c r="L33" s="2">
        <f t="shared" si="7"/>
        <v>8</v>
      </c>
      <c r="M33" s="5">
        <f t="shared" si="8"/>
        <v>0</v>
      </c>
      <c r="N33" s="5">
        <f t="shared" si="9"/>
        <v>2</v>
      </c>
      <c r="O33" s="5">
        <f t="shared" si="10"/>
        <v>0</v>
      </c>
      <c r="P33" s="14">
        <f t="shared" si="13"/>
        <v>10</v>
      </c>
      <c r="Q33" s="47">
        <f t="shared" si="15"/>
        <v>0.859375</v>
      </c>
      <c r="R33" s="48">
        <f t="shared" si="15"/>
        <v>1.71875</v>
      </c>
      <c r="S33" s="47">
        <f t="shared" si="15"/>
        <v>3.4375</v>
      </c>
      <c r="T33" s="42"/>
      <c r="U33" s="42"/>
      <c r="V33" s="50"/>
      <c r="W33" s="8"/>
      <c r="X33" s="24"/>
      <c r="AG33" s="26"/>
    </row>
    <row r="34" spans="1:33">
      <c r="A34" s="14">
        <f t="shared" si="12"/>
        <v>12</v>
      </c>
      <c r="B34" s="9">
        <v>0</v>
      </c>
      <c r="C34" s="5">
        <v>0</v>
      </c>
      <c r="D34" s="2">
        <v>1</v>
      </c>
      <c r="E34" s="5">
        <v>0</v>
      </c>
      <c r="F34" s="5">
        <v>1</v>
      </c>
      <c r="G34" s="37">
        <f t="shared" si="14"/>
        <v>1</v>
      </c>
      <c r="H34" s="16"/>
      <c r="I34" s="37">
        <f t="shared" si="4"/>
        <v>11</v>
      </c>
      <c r="J34" s="5">
        <f t="shared" si="5"/>
        <v>0</v>
      </c>
      <c r="K34" s="2">
        <f t="shared" si="6"/>
        <v>0</v>
      </c>
      <c r="L34" s="2">
        <f t="shared" si="7"/>
        <v>8</v>
      </c>
      <c r="M34" s="5">
        <f t="shared" si="8"/>
        <v>0</v>
      </c>
      <c r="N34" s="5">
        <f t="shared" si="9"/>
        <v>2</v>
      </c>
      <c r="O34" s="5">
        <f t="shared" si="10"/>
        <v>1</v>
      </c>
      <c r="P34" s="14">
        <f t="shared" si="13"/>
        <v>11</v>
      </c>
      <c r="Q34" s="47">
        <f t="shared" si="15"/>
        <v>0.9375</v>
      </c>
      <c r="R34" s="48">
        <f t="shared" si="15"/>
        <v>1.875</v>
      </c>
      <c r="S34" s="47">
        <f t="shared" si="15"/>
        <v>3.75</v>
      </c>
      <c r="T34" s="42"/>
      <c r="U34" s="42"/>
      <c r="V34" s="50"/>
      <c r="W34" s="8"/>
      <c r="X34" s="24"/>
      <c r="AG34" s="26"/>
    </row>
    <row r="35" spans="1:33">
      <c r="A35" s="14">
        <f t="shared" si="12"/>
        <v>13</v>
      </c>
      <c r="B35" s="9">
        <v>0</v>
      </c>
      <c r="C35" s="5">
        <v>0</v>
      </c>
      <c r="D35" s="2">
        <v>1</v>
      </c>
      <c r="E35" s="5">
        <v>1</v>
      </c>
      <c r="F35" s="5">
        <v>0</v>
      </c>
      <c r="G35" s="37">
        <f t="shared" si="14"/>
        <v>0</v>
      </c>
      <c r="H35" s="16"/>
      <c r="I35" s="37">
        <f t="shared" si="4"/>
        <v>12</v>
      </c>
      <c r="J35" s="5">
        <f t="shared" si="5"/>
        <v>0</v>
      </c>
      <c r="K35" s="2">
        <f t="shared" si="6"/>
        <v>0</v>
      </c>
      <c r="L35" s="2">
        <f t="shared" si="7"/>
        <v>8</v>
      </c>
      <c r="M35" s="5">
        <f t="shared" si="8"/>
        <v>4</v>
      </c>
      <c r="N35" s="5">
        <f t="shared" si="9"/>
        <v>0</v>
      </c>
      <c r="O35" s="5">
        <f t="shared" si="10"/>
        <v>0</v>
      </c>
      <c r="P35" s="14">
        <f t="shared" si="13"/>
        <v>12</v>
      </c>
      <c r="Q35" s="47">
        <f t="shared" si="15"/>
        <v>1.015625</v>
      </c>
      <c r="R35" s="48">
        <f t="shared" si="15"/>
        <v>2.03125</v>
      </c>
      <c r="S35" s="47">
        <f t="shared" si="15"/>
        <v>4.0625</v>
      </c>
      <c r="T35" s="42"/>
      <c r="U35" s="42"/>
      <c r="V35" s="50"/>
      <c r="W35" s="8"/>
      <c r="X35" s="24"/>
      <c r="AG35" s="26"/>
    </row>
    <row r="36" spans="1:33">
      <c r="A36" s="14">
        <f t="shared" si="12"/>
        <v>14</v>
      </c>
      <c r="B36" s="9">
        <v>0</v>
      </c>
      <c r="C36" s="5">
        <v>0</v>
      </c>
      <c r="D36" s="2">
        <v>1</v>
      </c>
      <c r="E36" s="5">
        <v>1</v>
      </c>
      <c r="F36" s="5">
        <v>0</v>
      </c>
      <c r="G36" s="37">
        <f t="shared" si="14"/>
        <v>1</v>
      </c>
      <c r="H36" s="16"/>
      <c r="I36" s="37">
        <f t="shared" si="4"/>
        <v>13</v>
      </c>
      <c r="J36" s="5">
        <f t="shared" si="5"/>
        <v>0</v>
      </c>
      <c r="K36" s="2">
        <f t="shared" si="6"/>
        <v>0</v>
      </c>
      <c r="L36" s="2">
        <f t="shared" si="7"/>
        <v>8</v>
      </c>
      <c r="M36" s="5">
        <f t="shared" si="8"/>
        <v>4</v>
      </c>
      <c r="N36" s="5">
        <f t="shared" si="9"/>
        <v>0</v>
      </c>
      <c r="O36" s="5">
        <f t="shared" si="10"/>
        <v>1</v>
      </c>
      <c r="P36" s="14">
        <f t="shared" si="13"/>
        <v>13</v>
      </c>
      <c r="Q36" s="47">
        <f t="shared" si="15"/>
        <v>1.09375</v>
      </c>
      <c r="R36" s="48">
        <f t="shared" si="15"/>
        <v>2.1875</v>
      </c>
      <c r="S36" s="47">
        <f t="shared" si="15"/>
        <v>4.375</v>
      </c>
      <c r="T36" s="42"/>
      <c r="U36" s="42"/>
      <c r="V36" s="50"/>
      <c r="W36" s="8"/>
      <c r="X36" s="24"/>
      <c r="AG36" s="26"/>
    </row>
    <row r="37" spans="1:33">
      <c r="A37" s="14">
        <f t="shared" si="12"/>
        <v>15</v>
      </c>
      <c r="B37" s="9">
        <v>0</v>
      </c>
      <c r="C37" s="5">
        <v>0</v>
      </c>
      <c r="D37" s="2">
        <v>1</v>
      </c>
      <c r="E37" s="5">
        <v>1</v>
      </c>
      <c r="F37" s="5">
        <v>1</v>
      </c>
      <c r="G37" s="37">
        <f t="shared" si="14"/>
        <v>0</v>
      </c>
      <c r="H37" s="16"/>
      <c r="I37" s="37">
        <f t="shared" si="4"/>
        <v>14</v>
      </c>
      <c r="J37" s="5">
        <f t="shared" si="5"/>
        <v>0</v>
      </c>
      <c r="K37" s="2">
        <f t="shared" si="6"/>
        <v>0</v>
      </c>
      <c r="L37" s="2">
        <f t="shared" si="7"/>
        <v>8</v>
      </c>
      <c r="M37" s="5">
        <f t="shared" si="8"/>
        <v>4</v>
      </c>
      <c r="N37" s="5">
        <f t="shared" si="9"/>
        <v>2</v>
      </c>
      <c r="O37" s="5">
        <f t="shared" si="10"/>
        <v>0</v>
      </c>
      <c r="P37" s="14">
        <f t="shared" si="13"/>
        <v>14</v>
      </c>
      <c r="Q37" s="47">
        <f t="shared" si="15"/>
        <v>1.171875</v>
      </c>
      <c r="R37" s="48">
        <f t="shared" si="15"/>
        <v>2.34375</v>
      </c>
      <c r="S37" s="47">
        <f t="shared" si="15"/>
        <v>4.6875</v>
      </c>
      <c r="T37" s="42"/>
      <c r="U37" s="42"/>
      <c r="V37" s="50"/>
      <c r="W37" s="8"/>
      <c r="X37" s="24"/>
      <c r="AG37" s="26"/>
    </row>
    <row r="38" spans="1:33">
      <c r="A38" s="14">
        <f t="shared" si="12"/>
        <v>16</v>
      </c>
      <c r="B38" s="9">
        <v>0</v>
      </c>
      <c r="C38" s="5">
        <v>0</v>
      </c>
      <c r="D38" s="3">
        <v>1</v>
      </c>
      <c r="E38" s="6">
        <v>1</v>
      </c>
      <c r="F38" s="6">
        <v>1</v>
      </c>
      <c r="G38" s="36">
        <f t="shared" si="14"/>
        <v>1</v>
      </c>
      <c r="H38" s="57" t="s">
        <v>40</v>
      </c>
      <c r="I38" s="37">
        <f t="shared" si="4"/>
        <v>15</v>
      </c>
      <c r="J38" s="5">
        <f t="shared" si="5"/>
        <v>0</v>
      </c>
      <c r="K38" s="2">
        <f t="shared" si="6"/>
        <v>0</v>
      </c>
      <c r="L38" s="3">
        <f t="shared" si="7"/>
        <v>8</v>
      </c>
      <c r="M38" s="6">
        <f t="shared" si="8"/>
        <v>4</v>
      </c>
      <c r="N38" s="6">
        <f t="shared" si="9"/>
        <v>2</v>
      </c>
      <c r="O38" s="6">
        <f t="shared" si="10"/>
        <v>1</v>
      </c>
      <c r="P38" s="14">
        <f t="shared" si="13"/>
        <v>15</v>
      </c>
      <c r="Q38" s="47">
        <f t="shared" si="15"/>
        <v>1.25</v>
      </c>
      <c r="R38" s="48">
        <f t="shared" si="15"/>
        <v>2.5</v>
      </c>
      <c r="S38" s="44">
        <f t="shared" si="15"/>
        <v>5</v>
      </c>
      <c r="T38" s="42"/>
      <c r="U38" s="42"/>
      <c r="V38" s="50"/>
      <c r="W38" s="8"/>
      <c r="X38" s="23"/>
      <c r="Y38" s="24"/>
      <c r="AG38" s="26"/>
    </row>
    <row r="39" spans="1:33">
      <c r="A39" s="14">
        <f t="shared" si="12"/>
        <v>17</v>
      </c>
      <c r="B39" s="9">
        <v>0</v>
      </c>
      <c r="C39" s="5">
        <v>1</v>
      </c>
      <c r="D39" s="5">
        <v>0</v>
      </c>
      <c r="E39" s="5">
        <v>0</v>
      </c>
      <c r="F39" s="5">
        <v>0</v>
      </c>
      <c r="G39" s="5">
        <f t="shared" si="14"/>
        <v>0</v>
      </c>
      <c r="H39" s="15"/>
      <c r="I39" s="37">
        <f t="shared" si="4"/>
        <v>16</v>
      </c>
      <c r="J39" s="5">
        <f t="shared" si="5"/>
        <v>0</v>
      </c>
      <c r="K39" s="2">
        <f t="shared" si="6"/>
        <v>16</v>
      </c>
      <c r="L39" s="5">
        <f t="shared" si="7"/>
        <v>0</v>
      </c>
      <c r="M39" s="5">
        <f t="shared" si="8"/>
        <v>0</v>
      </c>
      <c r="N39" s="5">
        <f t="shared" si="9"/>
        <v>0</v>
      </c>
      <c r="O39" s="5">
        <f t="shared" si="10"/>
        <v>0</v>
      </c>
      <c r="P39" s="14">
        <f t="shared" si="13"/>
        <v>16</v>
      </c>
      <c r="Q39" s="47">
        <f t="shared" si="15"/>
        <v>1.328125</v>
      </c>
      <c r="R39" s="48">
        <f t="shared" si="15"/>
        <v>2.65625</v>
      </c>
      <c r="S39" s="42"/>
      <c r="T39" s="42"/>
      <c r="U39" s="42"/>
      <c r="V39" s="50"/>
      <c r="W39" s="8"/>
      <c r="X39" s="24"/>
      <c r="AG39" s="26"/>
    </row>
    <row r="40" spans="1:33">
      <c r="A40" s="14">
        <f t="shared" si="12"/>
        <v>18</v>
      </c>
      <c r="B40" s="9">
        <v>0</v>
      </c>
      <c r="C40" s="5">
        <v>1</v>
      </c>
      <c r="D40" s="5">
        <v>0</v>
      </c>
      <c r="E40" s="5">
        <v>0</v>
      </c>
      <c r="F40" s="5">
        <v>0</v>
      </c>
      <c r="G40" s="5">
        <f t="shared" si="14"/>
        <v>1</v>
      </c>
      <c r="H40" s="15"/>
      <c r="I40" s="37">
        <f t="shared" si="4"/>
        <v>17</v>
      </c>
      <c r="J40" s="5">
        <f t="shared" si="5"/>
        <v>0</v>
      </c>
      <c r="K40" s="2">
        <f t="shared" si="6"/>
        <v>16</v>
      </c>
      <c r="L40" s="5">
        <f t="shared" si="7"/>
        <v>0</v>
      </c>
      <c r="M40" s="5">
        <f t="shared" si="8"/>
        <v>0</v>
      </c>
      <c r="N40" s="5">
        <f t="shared" si="9"/>
        <v>0</v>
      </c>
      <c r="O40" s="5">
        <f t="shared" si="10"/>
        <v>1</v>
      </c>
      <c r="P40" s="14">
        <f t="shared" si="13"/>
        <v>17</v>
      </c>
      <c r="Q40" s="47">
        <f t="shared" si="15"/>
        <v>1.40625</v>
      </c>
      <c r="R40" s="48">
        <f t="shared" si="15"/>
        <v>2.8125</v>
      </c>
      <c r="S40" s="42"/>
      <c r="T40" s="42"/>
      <c r="U40" s="42"/>
      <c r="V40" s="50"/>
      <c r="W40" s="8"/>
      <c r="X40" s="24"/>
      <c r="AG40" s="26"/>
    </row>
    <row r="41" spans="1:33">
      <c r="A41" s="14">
        <f t="shared" si="12"/>
        <v>19</v>
      </c>
      <c r="B41" s="9">
        <v>0</v>
      </c>
      <c r="C41" s="5">
        <v>1</v>
      </c>
      <c r="D41" s="5">
        <v>0</v>
      </c>
      <c r="E41" s="5">
        <v>0</v>
      </c>
      <c r="F41" s="5">
        <v>1</v>
      </c>
      <c r="G41" s="5">
        <f t="shared" si="14"/>
        <v>0</v>
      </c>
      <c r="H41" s="15"/>
      <c r="I41" s="37">
        <f t="shared" si="4"/>
        <v>18</v>
      </c>
      <c r="J41" s="5">
        <f t="shared" si="5"/>
        <v>0</v>
      </c>
      <c r="K41" s="2">
        <f t="shared" si="6"/>
        <v>16</v>
      </c>
      <c r="L41" s="5">
        <f t="shared" si="7"/>
        <v>0</v>
      </c>
      <c r="M41" s="5">
        <f t="shared" si="8"/>
        <v>0</v>
      </c>
      <c r="N41" s="5">
        <f t="shared" si="9"/>
        <v>2</v>
      </c>
      <c r="O41" s="5">
        <f t="shared" si="10"/>
        <v>0</v>
      </c>
      <c r="P41" s="14">
        <f t="shared" si="13"/>
        <v>18</v>
      </c>
      <c r="Q41" s="47">
        <f t="shared" si="15"/>
        <v>1.484375</v>
      </c>
      <c r="R41" s="48">
        <f t="shared" si="15"/>
        <v>2.96875</v>
      </c>
      <c r="S41" s="42"/>
      <c r="T41" s="42"/>
      <c r="U41" s="42"/>
      <c r="V41" s="50"/>
      <c r="W41" s="8"/>
      <c r="X41" s="24"/>
      <c r="AG41" s="26"/>
    </row>
    <row r="42" spans="1:33">
      <c r="A42" s="14">
        <f t="shared" si="12"/>
        <v>20</v>
      </c>
      <c r="B42" s="9">
        <v>0</v>
      </c>
      <c r="C42" s="5">
        <v>1</v>
      </c>
      <c r="D42" s="5">
        <v>0</v>
      </c>
      <c r="E42" s="5">
        <v>0</v>
      </c>
      <c r="F42" s="5">
        <v>1</v>
      </c>
      <c r="G42" s="5">
        <f t="shared" si="14"/>
        <v>1</v>
      </c>
      <c r="H42" s="15"/>
      <c r="I42" s="37">
        <f t="shared" si="4"/>
        <v>19</v>
      </c>
      <c r="J42" s="5">
        <f t="shared" si="5"/>
        <v>0</v>
      </c>
      <c r="K42" s="2">
        <f t="shared" si="6"/>
        <v>16</v>
      </c>
      <c r="L42" s="5">
        <f t="shared" si="7"/>
        <v>0</v>
      </c>
      <c r="M42" s="5">
        <f t="shared" si="8"/>
        <v>0</v>
      </c>
      <c r="N42" s="5">
        <f t="shared" si="9"/>
        <v>2</v>
      </c>
      <c r="O42" s="5">
        <f t="shared" si="10"/>
        <v>1</v>
      </c>
      <c r="P42" s="14">
        <f t="shared" si="13"/>
        <v>19</v>
      </c>
      <c r="Q42" s="47">
        <f t="shared" si="15"/>
        <v>1.5625</v>
      </c>
      <c r="R42" s="48">
        <f t="shared" si="15"/>
        <v>3.125</v>
      </c>
      <c r="S42" s="42"/>
      <c r="T42" s="42"/>
      <c r="U42" s="42"/>
      <c r="V42" s="50"/>
      <c r="W42" s="8"/>
      <c r="X42" s="24"/>
      <c r="AG42" s="26"/>
    </row>
    <row r="43" spans="1:33">
      <c r="A43" s="14">
        <f t="shared" si="12"/>
        <v>21</v>
      </c>
      <c r="B43" s="9">
        <v>0</v>
      </c>
      <c r="C43" s="5">
        <v>1</v>
      </c>
      <c r="D43" s="5">
        <v>0</v>
      </c>
      <c r="E43" s="5">
        <v>1</v>
      </c>
      <c r="F43" s="5">
        <v>0</v>
      </c>
      <c r="G43" s="5">
        <f t="shared" si="14"/>
        <v>0</v>
      </c>
      <c r="H43" s="15"/>
      <c r="I43" s="37">
        <f t="shared" si="4"/>
        <v>20</v>
      </c>
      <c r="J43" s="5">
        <f t="shared" si="5"/>
        <v>0</v>
      </c>
      <c r="K43" s="2">
        <f t="shared" si="6"/>
        <v>16</v>
      </c>
      <c r="L43" s="5">
        <f t="shared" si="7"/>
        <v>0</v>
      </c>
      <c r="M43" s="5">
        <f t="shared" si="8"/>
        <v>4</v>
      </c>
      <c r="N43" s="5">
        <f t="shared" si="9"/>
        <v>0</v>
      </c>
      <c r="O43" s="5">
        <f t="shared" si="10"/>
        <v>0</v>
      </c>
      <c r="P43" s="14">
        <f t="shared" si="13"/>
        <v>20</v>
      </c>
      <c r="Q43" s="47">
        <f t="shared" si="15"/>
        <v>1.640625</v>
      </c>
      <c r="R43" s="48">
        <f t="shared" si="15"/>
        <v>3.28125</v>
      </c>
      <c r="S43" s="42"/>
      <c r="T43" s="42"/>
      <c r="U43" s="42"/>
      <c r="V43" s="50"/>
      <c r="W43" s="8"/>
      <c r="X43" s="24"/>
      <c r="AG43" s="26"/>
    </row>
    <row r="44" spans="1:33">
      <c r="A44" s="14">
        <f t="shared" si="12"/>
        <v>22</v>
      </c>
      <c r="B44" s="9">
        <v>0</v>
      </c>
      <c r="C44" s="5">
        <v>1</v>
      </c>
      <c r="D44" s="5">
        <v>0</v>
      </c>
      <c r="E44" s="5">
        <v>1</v>
      </c>
      <c r="F44" s="5">
        <v>0</v>
      </c>
      <c r="G44" s="5">
        <f t="shared" si="14"/>
        <v>1</v>
      </c>
      <c r="H44" s="15"/>
      <c r="I44" s="37">
        <f t="shared" si="4"/>
        <v>21</v>
      </c>
      <c r="J44" s="5">
        <f t="shared" si="5"/>
        <v>0</v>
      </c>
      <c r="K44" s="2">
        <f t="shared" si="6"/>
        <v>16</v>
      </c>
      <c r="L44" s="5">
        <f t="shared" si="7"/>
        <v>0</v>
      </c>
      <c r="M44" s="5">
        <f t="shared" si="8"/>
        <v>4</v>
      </c>
      <c r="N44" s="5">
        <f t="shared" si="9"/>
        <v>0</v>
      </c>
      <c r="O44" s="5">
        <f t="shared" si="10"/>
        <v>1</v>
      </c>
      <c r="P44" s="14">
        <f t="shared" si="13"/>
        <v>21</v>
      </c>
      <c r="Q44" s="47">
        <f t="shared" si="15"/>
        <v>1.71875</v>
      </c>
      <c r="R44" s="48">
        <f t="shared" si="15"/>
        <v>3.4375</v>
      </c>
      <c r="S44" s="42"/>
      <c r="T44" s="42"/>
      <c r="U44" s="42"/>
      <c r="V44" s="50"/>
      <c r="W44" s="8"/>
      <c r="X44" s="24"/>
      <c r="AG44" s="26"/>
    </row>
    <row r="45" spans="1:33">
      <c r="A45" s="14">
        <f t="shared" si="12"/>
        <v>23</v>
      </c>
      <c r="B45" s="9">
        <v>0</v>
      </c>
      <c r="C45" s="5">
        <v>1</v>
      </c>
      <c r="D45" s="5">
        <v>0</v>
      </c>
      <c r="E45" s="5">
        <v>1</v>
      </c>
      <c r="F45" s="5">
        <v>1</v>
      </c>
      <c r="G45" s="5">
        <f t="shared" si="14"/>
        <v>0</v>
      </c>
      <c r="H45" s="15"/>
      <c r="I45" s="37">
        <f t="shared" si="4"/>
        <v>22</v>
      </c>
      <c r="J45" s="5">
        <f t="shared" si="5"/>
        <v>0</v>
      </c>
      <c r="K45" s="2">
        <f t="shared" si="6"/>
        <v>16</v>
      </c>
      <c r="L45" s="5">
        <f t="shared" si="7"/>
        <v>0</v>
      </c>
      <c r="M45" s="5">
        <f t="shared" si="8"/>
        <v>4</v>
      </c>
      <c r="N45" s="5">
        <f t="shared" si="9"/>
        <v>2</v>
      </c>
      <c r="O45" s="5">
        <f t="shared" si="10"/>
        <v>0</v>
      </c>
      <c r="P45" s="14">
        <f t="shared" si="13"/>
        <v>22</v>
      </c>
      <c r="Q45" s="47">
        <f t="shared" si="15"/>
        <v>1.796875</v>
      </c>
      <c r="R45" s="48">
        <f t="shared" si="15"/>
        <v>3.59375</v>
      </c>
      <c r="S45" s="42"/>
      <c r="T45" s="42"/>
      <c r="U45" s="42"/>
      <c r="V45" s="50"/>
      <c r="W45" s="8"/>
      <c r="X45" s="24"/>
      <c r="AG45" s="26"/>
    </row>
    <row r="46" spans="1:33">
      <c r="A46" s="14">
        <f t="shared" si="12"/>
        <v>24</v>
      </c>
      <c r="B46" s="9">
        <v>0</v>
      </c>
      <c r="C46" s="5">
        <v>1</v>
      </c>
      <c r="D46" s="5">
        <v>0</v>
      </c>
      <c r="E46" s="5">
        <v>1</v>
      </c>
      <c r="F46" s="5">
        <v>1</v>
      </c>
      <c r="G46" s="5">
        <f t="shared" si="14"/>
        <v>1</v>
      </c>
      <c r="H46" s="15"/>
      <c r="I46" s="37">
        <f t="shared" si="4"/>
        <v>23</v>
      </c>
      <c r="J46" s="5">
        <f t="shared" si="5"/>
        <v>0</v>
      </c>
      <c r="K46" s="2">
        <f t="shared" si="6"/>
        <v>16</v>
      </c>
      <c r="L46" s="5">
        <f t="shared" si="7"/>
        <v>0</v>
      </c>
      <c r="M46" s="5">
        <f t="shared" si="8"/>
        <v>4</v>
      </c>
      <c r="N46" s="5">
        <f t="shared" si="9"/>
        <v>2</v>
      </c>
      <c r="O46" s="5">
        <f t="shared" si="10"/>
        <v>1</v>
      </c>
      <c r="P46" s="14">
        <f t="shared" si="13"/>
        <v>23</v>
      </c>
      <c r="Q46" s="47">
        <f t="shared" si="15"/>
        <v>1.875</v>
      </c>
      <c r="R46" s="48">
        <f t="shared" si="15"/>
        <v>3.75</v>
      </c>
      <c r="S46" s="42"/>
      <c r="T46" s="42"/>
      <c r="U46" s="42"/>
      <c r="V46" s="50"/>
      <c r="W46" s="8"/>
      <c r="X46" s="24"/>
      <c r="AG46" s="26"/>
    </row>
    <row r="47" spans="1:33">
      <c r="A47" s="14">
        <f t="shared" si="12"/>
        <v>25</v>
      </c>
      <c r="B47" s="9">
        <v>0</v>
      </c>
      <c r="C47" s="5">
        <v>1</v>
      </c>
      <c r="D47" s="5">
        <v>1</v>
      </c>
      <c r="E47" s="5">
        <v>0</v>
      </c>
      <c r="F47" s="5">
        <v>0</v>
      </c>
      <c r="G47" s="5">
        <f t="shared" si="14"/>
        <v>0</v>
      </c>
      <c r="H47" s="15"/>
      <c r="I47" s="37">
        <f t="shared" si="4"/>
        <v>24</v>
      </c>
      <c r="J47" s="5">
        <f t="shared" si="5"/>
        <v>0</v>
      </c>
      <c r="K47" s="2">
        <f t="shared" si="6"/>
        <v>16</v>
      </c>
      <c r="L47" s="5">
        <f t="shared" si="7"/>
        <v>8</v>
      </c>
      <c r="M47" s="5">
        <f t="shared" si="8"/>
        <v>0</v>
      </c>
      <c r="N47" s="5">
        <f t="shared" si="9"/>
        <v>0</v>
      </c>
      <c r="O47" s="5">
        <f t="shared" si="10"/>
        <v>0</v>
      </c>
      <c r="P47" s="14">
        <f t="shared" si="13"/>
        <v>24</v>
      </c>
      <c r="Q47" s="47">
        <f t="shared" si="15"/>
        <v>1.953125</v>
      </c>
      <c r="R47" s="48">
        <f t="shared" si="15"/>
        <v>3.90625</v>
      </c>
      <c r="S47" s="42"/>
      <c r="T47" s="42"/>
      <c r="U47" s="42"/>
      <c r="V47" s="50"/>
      <c r="W47" s="8"/>
      <c r="X47" s="24"/>
      <c r="AG47" s="26"/>
    </row>
    <row r="48" spans="1:33">
      <c r="A48" s="14">
        <f t="shared" si="12"/>
        <v>26</v>
      </c>
      <c r="B48" s="9">
        <v>0</v>
      </c>
      <c r="C48" s="5">
        <v>1</v>
      </c>
      <c r="D48" s="5">
        <v>1</v>
      </c>
      <c r="E48" s="5">
        <v>0</v>
      </c>
      <c r="F48" s="5">
        <v>0</v>
      </c>
      <c r="G48" s="5">
        <f t="shared" si="14"/>
        <v>1</v>
      </c>
      <c r="H48" s="15"/>
      <c r="I48" s="37">
        <f t="shared" si="4"/>
        <v>25</v>
      </c>
      <c r="J48" s="5">
        <f t="shared" si="5"/>
        <v>0</v>
      </c>
      <c r="K48" s="2">
        <f t="shared" si="6"/>
        <v>16</v>
      </c>
      <c r="L48" s="5">
        <f t="shared" si="7"/>
        <v>8</v>
      </c>
      <c r="M48" s="5">
        <f t="shared" si="8"/>
        <v>0</v>
      </c>
      <c r="N48" s="5">
        <f t="shared" si="9"/>
        <v>0</v>
      </c>
      <c r="O48" s="5">
        <f t="shared" si="10"/>
        <v>1</v>
      </c>
      <c r="P48" s="14">
        <f t="shared" si="13"/>
        <v>25</v>
      </c>
      <c r="Q48" s="47">
        <f t="shared" si="15"/>
        <v>2.03125</v>
      </c>
      <c r="R48" s="48">
        <f t="shared" si="15"/>
        <v>4.0625</v>
      </c>
      <c r="S48" s="42"/>
      <c r="T48" s="42"/>
      <c r="U48" s="42"/>
      <c r="V48" s="50"/>
      <c r="W48" s="8"/>
      <c r="X48" s="24"/>
      <c r="AG48" s="26"/>
    </row>
    <row r="49" spans="1:33">
      <c r="A49" s="14">
        <f t="shared" si="12"/>
        <v>27</v>
      </c>
      <c r="B49" s="9">
        <v>0</v>
      </c>
      <c r="C49" s="5">
        <v>1</v>
      </c>
      <c r="D49" s="5">
        <v>1</v>
      </c>
      <c r="E49" s="5">
        <v>0</v>
      </c>
      <c r="F49" s="5">
        <v>1</v>
      </c>
      <c r="G49" s="5">
        <f t="shared" si="14"/>
        <v>0</v>
      </c>
      <c r="H49" s="15"/>
      <c r="I49" s="37">
        <f t="shared" si="4"/>
        <v>26</v>
      </c>
      <c r="J49" s="5">
        <f t="shared" si="5"/>
        <v>0</v>
      </c>
      <c r="K49" s="2">
        <f t="shared" si="6"/>
        <v>16</v>
      </c>
      <c r="L49" s="5">
        <f t="shared" si="7"/>
        <v>8</v>
      </c>
      <c r="M49" s="5">
        <f t="shared" si="8"/>
        <v>0</v>
      </c>
      <c r="N49" s="5">
        <f t="shared" si="9"/>
        <v>2</v>
      </c>
      <c r="O49" s="5">
        <f t="shared" si="10"/>
        <v>0</v>
      </c>
      <c r="P49" s="14">
        <f t="shared" si="13"/>
        <v>26</v>
      </c>
      <c r="Q49" s="47">
        <f t="shared" si="15"/>
        <v>2.109375</v>
      </c>
      <c r="R49" s="48">
        <f t="shared" si="15"/>
        <v>4.21875</v>
      </c>
      <c r="S49" s="42"/>
      <c r="T49" s="42"/>
      <c r="U49" s="42"/>
      <c r="V49" s="50"/>
      <c r="W49" s="8"/>
      <c r="X49" s="24"/>
      <c r="AG49" s="26"/>
    </row>
    <row r="50" spans="1:33">
      <c r="A50" s="14">
        <f t="shared" si="12"/>
        <v>28</v>
      </c>
      <c r="B50" s="9">
        <v>0</v>
      </c>
      <c r="C50" s="5">
        <v>1</v>
      </c>
      <c r="D50" s="5">
        <v>1</v>
      </c>
      <c r="E50" s="5">
        <v>0</v>
      </c>
      <c r="F50" s="5">
        <v>1</v>
      </c>
      <c r="G50" s="5">
        <f t="shared" si="14"/>
        <v>1</v>
      </c>
      <c r="H50" s="15"/>
      <c r="I50" s="37">
        <f t="shared" si="4"/>
        <v>27</v>
      </c>
      <c r="J50" s="5">
        <f t="shared" si="5"/>
        <v>0</v>
      </c>
      <c r="K50" s="2">
        <f t="shared" si="6"/>
        <v>16</v>
      </c>
      <c r="L50" s="5">
        <f t="shared" si="7"/>
        <v>8</v>
      </c>
      <c r="M50" s="5">
        <f t="shared" si="8"/>
        <v>0</v>
      </c>
      <c r="N50" s="5">
        <f t="shared" si="9"/>
        <v>2</v>
      </c>
      <c r="O50" s="5">
        <f t="shared" si="10"/>
        <v>1</v>
      </c>
      <c r="P50" s="14">
        <f t="shared" si="13"/>
        <v>27</v>
      </c>
      <c r="Q50" s="47">
        <f t="shared" si="15"/>
        <v>2.1875</v>
      </c>
      <c r="R50" s="48">
        <f t="shared" si="15"/>
        <v>4.375</v>
      </c>
      <c r="S50" s="42"/>
      <c r="T50" s="42"/>
      <c r="U50" s="42"/>
      <c r="V50" s="50"/>
      <c r="W50" s="8"/>
      <c r="X50" s="24"/>
      <c r="AG50" s="26"/>
    </row>
    <row r="51" spans="1:33">
      <c r="A51" s="14">
        <f t="shared" si="12"/>
        <v>29</v>
      </c>
      <c r="B51" s="9">
        <v>0</v>
      </c>
      <c r="C51" s="5">
        <v>1</v>
      </c>
      <c r="D51" s="5">
        <v>1</v>
      </c>
      <c r="E51" s="5">
        <v>1</v>
      </c>
      <c r="F51" s="5">
        <v>0</v>
      </c>
      <c r="G51" s="5">
        <f t="shared" si="14"/>
        <v>0</v>
      </c>
      <c r="H51" s="15"/>
      <c r="I51" s="37">
        <f t="shared" si="4"/>
        <v>28</v>
      </c>
      <c r="J51" s="5">
        <f t="shared" si="5"/>
        <v>0</v>
      </c>
      <c r="K51" s="2">
        <f t="shared" si="6"/>
        <v>16</v>
      </c>
      <c r="L51" s="5">
        <f t="shared" si="7"/>
        <v>8</v>
      </c>
      <c r="M51" s="5">
        <f t="shared" si="8"/>
        <v>4</v>
      </c>
      <c r="N51" s="5">
        <f t="shared" si="9"/>
        <v>0</v>
      </c>
      <c r="O51" s="5">
        <f t="shared" si="10"/>
        <v>0</v>
      </c>
      <c r="P51" s="14">
        <f t="shared" si="13"/>
        <v>28</v>
      </c>
      <c r="Q51" s="47">
        <f t="shared" si="15"/>
        <v>2.265625</v>
      </c>
      <c r="R51" s="48">
        <f t="shared" si="15"/>
        <v>4.53125</v>
      </c>
      <c r="S51" s="42"/>
      <c r="T51" s="42"/>
      <c r="U51" s="42"/>
      <c r="V51" s="50"/>
      <c r="W51" s="8"/>
      <c r="X51" s="24"/>
      <c r="AG51" s="26"/>
    </row>
    <row r="52" spans="1:33">
      <c r="A52" s="14">
        <f t="shared" si="12"/>
        <v>30</v>
      </c>
      <c r="B52" s="9">
        <v>0</v>
      </c>
      <c r="C52" s="5">
        <v>1</v>
      </c>
      <c r="D52" s="5">
        <v>1</v>
      </c>
      <c r="E52" s="5">
        <v>1</v>
      </c>
      <c r="F52" s="5">
        <v>0</v>
      </c>
      <c r="G52" s="5">
        <f t="shared" si="14"/>
        <v>1</v>
      </c>
      <c r="H52" s="15"/>
      <c r="I52" s="37">
        <f t="shared" si="4"/>
        <v>29</v>
      </c>
      <c r="J52" s="5">
        <f t="shared" si="5"/>
        <v>0</v>
      </c>
      <c r="K52" s="2">
        <f t="shared" si="6"/>
        <v>16</v>
      </c>
      <c r="L52" s="5">
        <f t="shared" si="7"/>
        <v>8</v>
      </c>
      <c r="M52" s="5">
        <f t="shared" si="8"/>
        <v>4</v>
      </c>
      <c r="N52" s="5">
        <f t="shared" si="9"/>
        <v>0</v>
      </c>
      <c r="O52" s="5">
        <f t="shared" si="10"/>
        <v>1</v>
      </c>
      <c r="P52" s="14">
        <f t="shared" si="13"/>
        <v>29</v>
      </c>
      <c r="Q52" s="47">
        <f t="shared" si="15"/>
        <v>2.34375</v>
      </c>
      <c r="R52" s="48">
        <f t="shared" si="15"/>
        <v>4.6875</v>
      </c>
      <c r="S52" s="42"/>
      <c r="T52" s="42"/>
      <c r="U52" s="42"/>
      <c r="V52" s="50"/>
      <c r="W52" s="8"/>
      <c r="X52" s="24"/>
      <c r="AG52" s="26"/>
    </row>
    <row r="53" spans="1:33">
      <c r="A53" s="14">
        <f t="shared" si="12"/>
        <v>31</v>
      </c>
      <c r="B53" s="9">
        <v>0</v>
      </c>
      <c r="C53" s="5">
        <v>1</v>
      </c>
      <c r="D53" s="5">
        <v>1</v>
      </c>
      <c r="E53" s="5">
        <v>1</v>
      </c>
      <c r="F53" s="5">
        <v>1</v>
      </c>
      <c r="G53" s="5">
        <f t="shared" si="14"/>
        <v>0</v>
      </c>
      <c r="H53" s="15"/>
      <c r="I53" s="37">
        <f t="shared" si="4"/>
        <v>30</v>
      </c>
      <c r="J53" s="5">
        <f t="shared" si="5"/>
        <v>0</v>
      </c>
      <c r="K53" s="2">
        <f t="shared" si="6"/>
        <v>16</v>
      </c>
      <c r="L53" s="5">
        <f t="shared" si="7"/>
        <v>8</v>
      </c>
      <c r="M53" s="5">
        <f t="shared" si="8"/>
        <v>4</v>
      </c>
      <c r="N53" s="5">
        <f t="shared" si="9"/>
        <v>2</v>
      </c>
      <c r="O53" s="5">
        <f t="shared" si="10"/>
        <v>0</v>
      </c>
      <c r="P53" s="14">
        <f t="shared" si="13"/>
        <v>30</v>
      </c>
      <c r="Q53" s="47">
        <f t="shared" si="15"/>
        <v>2.421875</v>
      </c>
      <c r="R53" s="48">
        <f t="shared" si="15"/>
        <v>4.84375</v>
      </c>
      <c r="S53" s="42"/>
      <c r="T53" s="42"/>
      <c r="U53" s="42"/>
      <c r="V53" s="50"/>
      <c r="W53" s="8"/>
      <c r="X53" s="24"/>
      <c r="AG53" s="26"/>
    </row>
    <row r="54" spans="1:33">
      <c r="A54" s="14">
        <f t="shared" si="12"/>
        <v>32</v>
      </c>
      <c r="B54" s="9">
        <v>0</v>
      </c>
      <c r="C54" s="6">
        <v>1</v>
      </c>
      <c r="D54" s="6">
        <v>1</v>
      </c>
      <c r="E54" s="6">
        <v>1</v>
      </c>
      <c r="F54" s="6">
        <v>1</v>
      </c>
      <c r="G54" s="6">
        <f t="shared" si="14"/>
        <v>1</v>
      </c>
      <c r="H54" s="55" t="s">
        <v>38</v>
      </c>
      <c r="I54" s="37">
        <f t="shared" si="4"/>
        <v>31</v>
      </c>
      <c r="J54" s="5">
        <f t="shared" si="5"/>
        <v>0</v>
      </c>
      <c r="K54" s="3">
        <f t="shared" si="6"/>
        <v>16</v>
      </c>
      <c r="L54" s="6">
        <f t="shared" si="7"/>
        <v>8</v>
      </c>
      <c r="M54" s="6">
        <f t="shared" si="8"/>
        <v>4</v>
      </c>
      <c r="N54" s="6">
        <f t="shared" si="9"/>
        <v>2</v>
      </c>
      <c r="O54" s="6">
        <f t="shared" si="10"/>
        <v>1</v>
      </c>
      <c r="P54" s="14">
        <f t="shared" si="13"/>
        <v>31</v>
      </c>
      <c r="Q54" s="47">
        <f t="shared" si="15"/>
        <v>2.5</v>
      </c>
      <c r="R54" s="46">
        <f t="shared" si="15"/>
        <v>5</v>
      </c>
      <c r="S54" s="42"/>
      <c r="T54" s="42"/>
      <c r="U54" s="42"/>
      <c r="V54" s="50"/>
      <c r="W54" s="8"/>
      <c r="X54" s="23"/>
      <c r="Y54" s="24"/>
      <c r="AG54" s="26"/>
    </row>
    <row r="55" spans="1:33">
      <c r="A55" s="14">
        <f t="shared" si="12"/>
        <v>33</v>
      </c>
      <c r="B55" s="9">
        <v>1</v>
      </c>
      <c r="C55" s="5">
        <v>0</v>
      </c>
      <c r="D55" s="5">
        <v>0</v>
      </c>
      <c r="E55" s="5">
        <v>0</v>
      </c>
      <c r="F55" s="5">
        <v>0</v>
      </c>
      <c r="G55" s="5">
        <f t="shared" si="14"/>
        <v>0</v>
      </c>
      <c r="H55" s="15"/>
      <c r="I55" s="37">
        <f t="shared" ref="I55:I86" si="16">SUM(J55:O55)</f>
        <v>32</v>
      </c>
      <c r="J55" s="5">
        <f t="shared" ref="J55:J86" si="17">B$21*B55</f>
        <v>32</v>
      </c>
      <c r="K55" s="5">
        <f t="shared" ref="K55:K86" si="18">C$21*C55</f>
        <v>0</v>
      </c>
      <c r="L55" s="5">
        <f t="shared" ref="L55:L86" si="19">D$21*D55</f>
        <v>0</v>
      </c>
      <c r="M55" s="5">
        <f t="shared" ref="M55:M86" si="20">E$21*E55</f>
        <v>0</v>
      </c>
      <c r="N55" s="5">
        <f t="shared" ref="N55:N86" si="21">F$21*F55</f>
        <v>0</v>
      </c>
      <c r="O55" s="5">
        <f t="shared" ref="O55:O86" si="22">G$21*G55</f>
        <v>0</v>
      </c>
      <c r="P55" s="14">
        <f t="shared" si="13"/>
        <v>32</v>
      </c>
      <c r="Q55" s="47">
        <f t="shared" si="15"/>
        <v>2.578125</v>
      </c>
      <c r="R55" s="42"/>
      <c r="S55" s="42"/>
      <c r="T55" s="42"/>
      <c r="U55" s="42"/>
      <c r="V55" s="50"/>
      <c r="W55" s="8"/>
      <c r="X55" s="24"/>
      <c r="AG55" s="26"/>
    </row>
    <row r="56" spans="1:33">
      <c r="A56" s="14">
        <f t="shared" ref="A56:A86" si="23">A55+1</f>
        <v>34</v>
      </c>
      <c r="B56" s="9">
        <v>1</v>
      </c>
      <c r="C56" s="5">
        <v>0</v>
      </c>
      <c r="D56" s="5">
        <v>0</v>
      </c>
      <c r="E56" s="5">
        <v>0</v>
      </c>
      <c r="F56" s="5">
        <v>0</v>
      </c>
      <c r="G56" s="5">
        <f t="shared" si="14"/>
        <v>1</v>
      </c>
      <c r="H56" s="15"/>
      <c r="I56" s="37">
        <f t="shared" si="16"/>
        <v>33</v>
      </c>
      <c r="J56" s="5">
        <f t="shared" si="17"/>
        <v>32</v>
      </c>
      <c r="K56" s="5">
        <f t="shared" si="18"/>
        <v>0</v>
      </c>
      <c r="L56" s="5">
        <f t="shared" si="19"/>
        <v>0</v>
      </c>
      <c r="M56" s="5">
        <f t="shared" si="20"/>
        <v>0</v>
      </c>
      <c r="N56" s="5">
        <f t="shared" si="21"/>
        <v>0</v>
      </c>
      <c r="O56" s="5">
        <f t="shared" si="22"/>
        <v>1</v>
      </c>
      <c r="P56" s="14">
        <f t="shared" si="13"/>
        <v>33</v>
      </c>
      <c r="Q56" s="47">
        <f t="shared" si="15"/>
        <v>2.65625</v>
      </c>
      <c r="R56" s="42"/>
      <c r="S56" s="42"/>
      <c r="T56" s="42"/>
      <c r="U56" s="42"/>
      <c r="V56" s="50"/>
      <c r="W56" s="8"/>
      <c r="X56" s="24"/>
      <c r="AG56" s="26"/>
    </row>
    <row r="57" spans="1:33">
      <c r="A57" s="14">
        <f t="shared" si="23"/>
        <v>35</v>
      </c>
      <c r="B57" s="9">
        <v>1</v>
      </c>
      <c r="C57" s="5">
        <v>0</v>
      </c>
      <c r="D57" s="5">
        <v>0</v>
      </c>
      <c r="E57" s="5">
        <v>0</v>
      </c>
      <c r="F57" s="5">
        <v>1</v>
      </c>
      <c r="G57" s="5">
        <f t="shared" ref="G57:G86" si="24">G55</f>
        <v>0</v>
      </c>
      <c r="H57" s="15"/>
      <c r="I57" s="37">
        <f t="shared" si="16"/>
        <v>34</v>
      </c>
      <c r="J57" s="5">
        <f t="shared" si="17"/>
        <v>32</v>
      </c>
      <c r="K57" s="5">
        <f t="shared" si="18"/>
        <v>0</v>
      </c>
      <c r="L57" s="5">
        <f t="shared" si="19"/>
        <v>0</v>
      </c>
      <c r="M57" s="5">
        <f t="shared" si="20"/>
        <v>0</v>
      </c>
      <c r="N57" s="5">
        <f t="shared" si="21"/>
        <v>2</v>
      </c>
      <c r="O57" s="5">
        <f t="shared" si="22"/>
        <v>0</v>
      </c>
      <c r="P57" s="14">
        <f t="shared" si="13"/>
        <v>34</v>
      </c>
      <c r="Q57" s="47">
        <f t="shared" si="15"/>
        <v>2.734375</v>
      </c>
      <c r="R57" s="42"/>
      <c r="S57" s="42"/>
      <c r="T57" s="42"/>
      <c r="U57" s="42"/>
      <c r="V57" s="50"/>
      <c r="W57" s="8"/>
      <c r="X57" s="24"/>
      <c r="AG57" s="26"/>
    </row>
    <row r="58" spans="1:33">
      <c r="A58" s="14">
        <f t="shared" si="23"/>
        <v>36</v>
      </c>
      <c r="B58" s="9">
        <v>1</v>
      </c>
      <c r="C58" s="5">
        <v>0</v>
      </c>
      <c r="D58" s="5">
        <v>0</v>
      </c>
      <c r="E58" s="5">
        <v>0</v>
      </c>
      <c r="F58" s="5">
        <v>1</v>
      </c>
      <c r="G58" s="5">
        <f t="shared" si="24"/>
        <v>1</v>
      </c>
      <c r="H58" s="15"/>
      <c r="I58" s="37">
        <f t="shared" si="16"/>
        <v>35</v>
      </c>
      <c r="J58" s="5">
        <f t="shared" si="17"/>
        <v>32</v>
      </c>
      <c r="K58" s="5">
        <f t="shared" si="18"/>
        <v>0</v>
      </c>
      <c r="L58" s="5">
        <f t="shared" si="19"/>
        <v>0</v>
      </c>
      <c r="M58" s="5">
        <f t="shared" si="20"/>
        <v>0</v>
      </c>
      <c r="N58" s="5">
        <f t="shared" si="21"/>
        <v>2</v>
      </c>
      <c r="O58" s="5">
        <f t="shared" si="22"/>
        <v>1</v>
      </c>
      <c r="P58" s="14">
        <f t="shared" si="13"/>
        <v>35</v>
      </c>
      <c r="Q58" s="47">
        <f t="shared" si="15"/>
        <v>2.8125</v>
      </c>
      <c r="R58" s="42"/>
      <c r="S58" s="42"/>
      <c r="T58" s="42"/>
      <c r="U58" s="42"/>
      <c r="V58" s="50"/>
      <c r="W58" s="8"/>
      <c r="X58" s="24"/>
      <c r="AG58" s="26"/>
    </row>
    <row r="59" spans="1:33">
      <c r="A59" s="14">
        <f t="shared" si="23"/>
        <v>37</v>
      </c>
      <c r="B59" s="9">
        <v>1</v>
      </c>
      <c r="C59" s="5">
        <v>0</v>
      </c>
      <c r="D59" s="5">
        <v>0</v>
      </c>
      <c r="E59" s="5">
        <v>1</v>
      </c>
      <c r="F59" s="5">
        <v>0</v>
      </c>
      <c r="G59" s="5">
        <f t="shared" si="24"/>
        <v>0</v>
      </c>
      <c r="H59" s="15"/>
      <c r="I59" s="37">
        <f t="shared" si="16"/>
        <v>36</v>
      </c>
      <c r="J59" s="5">
        <f t="shared" si="17"/>
        <v>32</v>
      </c>
      <c r="K59" s="5">
        <f t="shared" si="18"/>
        <v>0</v>
      </c>
      <c r="L59" s="5">
        <f t="shared" si="19"/>
        <v>0</v>
      </c>
      <c r="M59" s="5">
        <f t="shared" si="20"/>
        <v>4</v>
      </c>
      <c r="N59" s="5">
        <f t="shared" si="21"/>
        <v>0</v>
      </c>
      <c r="O59" s="5">
        <f t="shared" si="22"/>
        <v>0</v>
      </c>
      <c r="P59" s="14">
        <f t="shared" si="13"/>
        <v>36</v>
      </c>
      <c r="Q59" s="47">
        <f t="shared" si="15"/>
        <v>2.890625</v>
      </c>
      <c r="R59" s="42"/>
      <c r="S59" s="41"/>
      <c r="T59" s="41"/>
      <c r="U59" s="41"/>
      <c r="V59" s="50"/>
      <c r="W59" s="8"/>
      <c r="X59" s="24"/>
      <c r="AG59" s="26"/>
    </row>
    <row r="60" spans="1:33">
      <c r="A60" s="14">
        <f t="shared" si="23"/>
        <v>38</v>
      </c>
      <c r="B60" s="9">
        <v>1</v>
      </c>
      <c r="C60" s="5">
        <v>0</v>
      </c>
      <c r="D60" s="5">
        <v>0</v>
      </c>
      <c r="E60" s="5">
        <v>1</v>
      </c>
      <c r="F60" s="5">
        <v>0</v>
      </c>
      <c r="G60" s="5">
        <f t="shared" si="24"/>
        <v>1</v>
      </c>
      <c r="H60" s="15"/>
      <c r="I60" s="37">
        <f t="shared" si="16"/>
        <v>37</v>
      </c>
      <c r="J60" s="5">
        <f t="shared" si="17"/>
        <v>32</v>
      </c>
      <c r="K60" s="5">
        <f t="shared" si="18"/>
        <v>0</v>
      </c>
      <c r="L60" s="5">
        <f t="shared" si="19"/>
        <v>0</v>
      </c>
      <c r="M60" s="5">
        <f t="shared" si="20"/>
        <v>4</v>
      </c>
      <c r="N60" s="5">
        <f t="shared" si="21"/>
        <v>0</v>
      </c>
      <c r="O60" s="5">
        <f t="shared" si="22"/>
        <v>1</v>
      </c>
      <c r="P60" s="14">
        <f t="shared" si="13"/>
        <v>37</v>
      </c>
      <c r="Q60" s="47">
        <f t="shared" si="15"/>
        <v>2.96875</v>
      </c>
      <c r="R60" s="42"/>
      <c r="S60" s="41"/>
      <c r="T60" s="41"/>
      <c r="U60" s="41"/>
      <c r="V60" s="50"/>
      <c r="W60" s="8"/>
      <c r="X60" s="24"/>
      <c r="AG60" s="26"/>
    </row>
    <row r="61" spans="1:33">
      <c r="A61" s="14">
        <f t="shared" si="23"/>
        <v>39</v>
      </c>
      <c r="B61" s="9">
        <v>1</v>
      </c>
      <c r="C61" s="5">
        <v>0</v>
      </c>
      <c r="D61" s="5">
        <v>0</v>
      </c>
      <c r="E61" s="5">
        <v>1</v>
      </c>
      <c r="F61" s="5">
        <v>1</v>
      </c>
      <c r="G61" s="5">
        <f t="shared" si="24"/>
        <v>0</v>
      </c>
      <c r="H61" s="15"/>
      <c r="I61" s="37">
        <f t="shared" si="16"/>
        <v>38</v>
      </c>
      <c r="J61" s="5">
        <f t="shared" si="17"/>
        <v>32</v>
      </c>
      <c r="K61" s="5">
        <f t="shared" si="18"/>
        <v>0</v>
      </c>
      <c r="L61" s="5">
        <f t="shared" si="19"/>
        <v>0</v>
      </c>
      <c r="M61" s="5">
        <f t="shared" si="20"/>
        <v>4</v>
      </c>
      <c r="N61" s="5">
        <f t="shared" si="21"/>
        <v>2</v>
      </c>
      <c r="O61" s="5">
        <f t="shared" si="22"/>
        <v>0</v>
      </c>
      <c r="P61" s="14">
        <f t="shared" si="13"/>
        <v>38</v>
      </c>
      <c r="Q61" s="47">
        <f t="shared" si="15"/>
        <v>3.046875</v>
      </c>
      <c r="R61" s="42"/>
      <c r="S61" s="41"/>
      <c r="T61" s="41"/>
      <c r="U61" s="41"/>
      <c r="V61" s="50"/>
      <c r="W61" s="8"/>
      <c r="X61" s="24"/>
      <c r="AG61" s="26"/>
    </row>
    <row r="62" spans="1:33">
      <c r="A62" s="14">
        <f t="shared" si="23"/>
        <v>40</v>
      </c>
      <c r="B62" s="9">
        <v>1</v>
      </c>
      <c r="C62" s="5">
        <v>0</v>
      </c>
      <c r="D62" s="5">
        <v>0</v>
      </c>
      <c r="E62" s="5">
        <v>1</v>
      </c>
      <c r="F62" s="5">
        <v>1</v>
      </c>
      <c r="G62" s="5">
        <f t="shared" si="24"/>
        <v>1</v>
      </c>
      <c r="H62" s="15"/>
      <c r="I62" s="37">
        <f t="shared" si="16"/>
        <v>39</v>
      </c>
      <c r="J62" s="5">
        <f t="shared" si="17"/>
        <v>32</v>
      </c>
      <c r="K62" s="5">
        <f t="shared" si="18"/>
        <v>0</v>
      </c>
      <c r="L62" s="5">
        <f t="shared" si="19"/>
        <v>0</v>
      </c>
      <c r="M62" s="5">
        <f t="shared" si="20"/>
        <v>4</v>
      </c>
      <c r="N62" s="5">
        <f t="shared" si="21"/>
        <v>2</v>
      </c>
      <c r="O62" s="5">
        <f t="shared" si="22"/>
        <v>1</v>
      </c>
      <c r="P62" s="14">
        <f t="shared" si="13"/>
        <v>39</v>
      </c>
      <c r="Q62" s="47">
        <f t="shared" si="15"/>
        <v>3.125</v>
      </c>
      <c r="R62" s="42"/>
      <c r="S62" s="41"/>
      <c r="T62" s="41"/>
      <c r="U62" s="41"/>
      <c r="V62" s="50"/>
      <c r="W62" s="8"/>
      <c r="X62" s="24"/>
      <c r="AG62" s="26"/>
    </row>
    <row r="63" spans="1:33">
      <c r="A63" s="14">
        <f t="shared" si="23"/>
        <v>41</v>
      </c>
      <c r="B63" s="9">
        <v>1</v>
      </c>
      <c r="C63" s="5">
        <v>0</v>
      </c>
      <c r="D63" s="5">
        <v>1</v>
      </c>
      <c r="E63" s="5">
        <v>0</v>
      </c>
      <c r="F63" s="5">
        <v>0</v>
      </c>
      <c r="G63" s="5">
        <f t="shared" si="24"/>
        <v>0</v>
      </c>
      <c r="H63" s="15"/>
      <c r="I63" s="37">
        <f t="shared" si="16"/>
        <v>40</v>
      </c>
      <c r="J63" s="5">
        <f t="shared" si="17"/>
        <v>32</v>
      </c>
      <c r="K63" s="5">
        <f t="shared" si="18"/>
        <v>0</v>
      </c>
      <c r="L63" s="5">
        <f t="shared" si="19"/>
        <v>8</v>
      </c>
      <c r="M63" s="5">
        <f t="shared" si="20"/>
        <v>0</v>
      </c>
      <c r="N63" s="5">
        <f t="shared" si="21"/>
        <v>0</v>
      </c>
      <c r="O63" s="5">
        <f t="shared" si="22"/>
        <v>0</v>
      </c>
      <c r="P63" s="14">
        <f t="shared" si="13"/>
        <v>40</v>
      </c>
      <c r="Q63" s="47">
        <f t="shared" si="15"/>
        <v>3.203125</v>
      </c>
      <c r="R63" s="42"/>
      <c r="S63" s="41"/>
      <c r="T63" s="41"/>
      <c r="U63" s="41"/>
      <c r="V63" s="50"/>
      <c r="W63" s="8"/>
      <c r="X63" s="24"/>
      <c r="AG63" s="26"/>
    </row>
    <row r="64" spans="1:33">
      <c r="A64" s="14">
        <f t="shared" si="23"/>
        <v>42</v>
      </c>
      <c r="B64" s="9">
        <v>1</v>
      </c>
      <c r="C64" s="5">
        <v>0</v>
      </c>
      <c r="D64" s="5">
        <v>1</v>
      </c>
      <c r="E64" s="5">
        <v>0</v>
      </c>
      <c r="F64" s="5">
        <v>0</v>
      </c>
      <c r="G64" s="5">
        <f t="shared" si="24"/>
        <v>1</v>
      </c>
      <c r="H64" s="15"/>
      <c r="I64" s="37">
        <f t="shared" si="16"/>
        <v>41</v>
      </c>
      <c r="J64" s="5">
        <f t="shared" si="17"/>
        <v>32</v>
      </c>
      <c r="K64" s="5">
        <f t="shared" si="18"/>
        <v>0</v>
      </c>
      <c r="L64" s="5">
        <f t="shared" si="19"/>
        <v>8</v>
      </c>
      <c r="M64" s="5">
        <f t="shared" si="20"/>
        <v>0</v>
      </c>
      <c r="N64" s="5">
        <f t="shared" si="21"/>
        <v>0</v>
      </c>
      <c r="O64" s="5">
        <f t="shared" si="22"/>
        <v>1</v>
      </c>
      <c r="P64" s="14">
        <f t="shared" si="13"/>
        <v>41</v>
      </c>
      <c r="Q64" s="47">
        <f t="shared" si="15"/>
        <v>3.28125</v>
      </c>
      <c r="R64" s="42"/>
      <c r="S64" s="41"/>
      <c r="T64" s="41"/>
      <c r="U64" s="41"/>
      <c r="V64" s="50"/>
      <c r="W64" s="8"/>
      <c r="X64" s="24"/>
      <c r="AG64" s="26"/>
    </row>
    <row r="65" spans="1:33">
      <c r="A65" s="14">
        <f t="shared" si="23"/>
        <v>43</v>
      </c>
      <c r="B65" s="9">
        <v>1</v>
      </c>
      <c r="C65" s="5">
        <v>0</v>
      </c>
      <c r="D65" s="5">
        <v>1</v>
      </c>
      <c r="E65" s="5">
        <v>0</v>
      </c>
      <c r="F65" s="5">
        <v>1</v>
      </c>
      <c r="G65" s="5">
        <f t="shared" si="24"/>
        <v>0</v>
      </c>
      <c r="H65" s="15"/>
      <c r="I65" s="37">
        <f t="shared" si="16"/>
        <v>42</v>
      </c>
      <c r="J65" s="5">
        <f t="shared" si="17"/>
        <v>32</v>
      </c>
      <c r="K65" s="5">
        <f t="shared" si="18"/>
        <v>0</v>
      </c>
      <c r="L65" s="5">
        <f t="shared" si="19"/>
        <v>8</v>
      </c>
      <c r="M65" s="5">
        <f t="shared" si="20"/>
        <v>0</v>
      </c>
      <c r="N65" s="5">
        <f t="shared" si="21"/>
        <v>2</v>
      </c>
      <c r="O65" s="5">
        <f t="shared" si="22"/>
        <v>0</v>
      </c>
      <c r="P65" s="14">
        <f t="shared" si="13"/>
        <v>42</v>
      </c>
      <c r="Q65" s="47">
        <f t="shared" si="15"/>
        <v>3.359375</v>
      </c>
      <c r="R65" s="42"/>
      <c r="S65" s="41"/>
      <c r="T65" s="41"/>
      <c r="U65" s="41"/>
      <c r="V65" s="50"/>
      <c r="W65" s="8"/>
      <c r="X65" s="24"/>
      <c r="AG65" s="26"/>
    </row>
    <row r="66" spans="1:33">
      <c r="A66" s="14">
        <f t="shared" si="23"/>
        <v>44</v>
      </c>
      <c r="B66" s="9">
        <v>1</v>
      </c>
      <c r="C66" s="5">
        <v>0</v>
      </c>
      <c r="D66" s="5">
        <v>1</v>
      </c>
      <c r="E66" s="5">
        <v>0</v>
      </c>
      <c r="F66" s="5">
        <v>1</v>
      </c>
      <c r="G66" s="5">
        <f t="shared" si="24"/>
        <v>1</v>
      </c>
      <c r="H66" s="15"/>
      <c r="I66" s="37">
        <f t="shared" si="16"/>
        <v>43</v>
      </c>
      <c r="J66" s="5">
        <f t="shared" si="17"/>
        <v>32</v>
      </c>
      <c r="K66" s="5">
        <f t="shared" si="18"/>
        <v>0</v>
      </c>
      <c r="L66" s="5">
        <f t="shared" si="19"/>
        <v>8</v>
      </c>
      <c r="M66" s="5">
        <f t="shared" si="20"/>
        <v>0</v>
      </c>
      <c r="N66" s="5">
        <f t="shared" si="21"/>
        <v>2</v>
      </c>
      <c r="O66" s="5">
        <f t="shared" si="22"/>
        <v>1</v>
      </c>
      <c r="P66" s="14">
        <f t="shared" si="13"/>
        <v>43</v>
      </c>
      <c r="Q66" s="47">
        <f t="shared" si="15"/>
        <v>3.4375</v>
      </c>
      <c r="R66" s="42"/>
      <c r="S66" s="41"/>
      <c r="T66" s="41"/>
      <c r="U66" s="41"/>
      <c r="V66" s="50"/>
      <c r="W66" s="8"/>
      <c r="X66" s="24"/>
      <c r="AG66" s="26"/>
    </row>
    <row r="67" spans="1:33">
      <c r="A67" s="14">
        <f t="shared" si="23"/>
        <v>45</v>
      </c>
      <c r="B67" s="9">
        <v>1</v>
      </c>
      <c r="C67" s="5">
        <v>0</v>
      </c>
      <c r="D67" s="5">
        <v>1</v>
      </c>
      <c r="E67" s="5">
        <v>1</v>
      </c>
      <c r="F67" s="5">
        <v>0</v>
      </c>
      <c r="G67" s="5">
        <f t="shared" si="24"/>
        <v>0</v>
      </c>
      <c r="H67" s="15"/>
      <c r="I67" s="37">
        <f t="shared" si="16"/>
        <v>44</v>
      </c>
      <c r="J67" s="5">
        <f t="shared" si="17"/>
        <v>32</v>
      </c>
      <c r="K67" s="5">
        <f t="shared" si="18"/>
        <v>0</v>
      </c>
      <c r="L67" s="5">
        <f t="shared" si="19"/>
        <v>8</v>
      </c>
      <c r="M67" s="5">
        <f t="shared" si="20"/>
        <v>4</v>
      </c>
      <c r="N67" s="5">
        <f t="shared" si="21"/>
        <v>0</v>
      </c>
      <c r="O67" s="5">
        <f t="shared" si="22"/>
        <v>0</v>
      </c>
      <c r="P67" s="14">
        <f t="shared" si="13"/>
        <v>44</v>
      </c>
      <c r="Q67" s="47">
        <f t="shared" si="15"/>
        <v>3.515625</v>
      </c>
      <c r="R67" s="42"/>
      <c r="S67" s="41"/>
      <c r="T67" s="41"/>
      <c r="U67" s="41"/>
      <c r="V67" s="50"/>
      <c r="W67" s="8"/>
      <c r="X67" s="24"/>
      <c r="AG67" s="26"/>
    </row>
    <row r="68" spans="1:33">
      <c r="A68" s="14">
        <f t="shared" si="23"/>
        <v>46</v>
      </c>
      <c r="B68" s="9">
        <v>1</v>
      </c>
      <c r="C68" s="5">
        <v>0</v>
      </c>
      <c r="D68" s="5">
        <v>1</v>
      </c>
      <c r="E68" s="5">
        <v>1</v>
      </c>
      <c r="F68" s="5">
        <v>0</v>
      </c>
      <c r="G68" s="5">
        <f t="shared" si="24"/>
        <v>1</v>
      </c>
      <c r="H68" s="15"/>
      <c r="I68" s="37">
        <f t="shared" si="16"/>
        <v>45</v>
      </c>
      <c r="J68" s="5">
        <f t="shared" si="17"/>
        <v>32</v>
      </c>
      <c r="K68" s="5">
        <f t="shared" si="18"/>
        <v>0</v>
      </c>
      <c r="L68" s="5">
        <f t="shared" si="19"/>
        <v>8</v>
      </c>
      <c r="M68" s="5">
        <f t="shared" si="20"/>
        <v>4</v>
      </c>
      <c r="N68" s="5">
        <f t="shared" si="21"/>
        <v>0</v>
      </c>
      <c r="O68" s="5">
        <f t="shared" si="22"/>
        <v>1</v>
      </c>
      <c r="P68" s="14">
        <f t="shared" si="13"/>
        <v>45</v>
      </c>
      <c r="Q68" s="47">
        <f t="shared" si="15"/>
        <v>3.59375</v>
      </c>
      <c r="R68" s="42"/>
      <c r="S68" s="41"/>
      <c r="T68" s="41"/>
      <c r="U68" s="41"/>
      <c r="V68" s="50"/>
      <c r="W68" s="8"/>
      <c r="X68" s="24"/>
      <c r="AG68" s="26"/>
    </row>
    <row r="69" spans="1:33">
      <c r="A69" s="14">
        <f t="shared" si="23"/>
        <v>47</v>
      </c>
      <c r="B69" s="9">
        <v>1</v>
      </c>
      <c r="C69" s="5">
        <v>0</v>
      </c>
      <c r="D69" s="5">
        <v>1</v>
      </c>
      <c r="E69" s="5">
        <v>1</v>
      </c>
      <c r="F69" s="5">
        <v>1</v>
      </c>
      <c r="G69" s="5">
        <f t="shared" si="24"/>
        <v>0</v>
      </c>
      <c r="H69" s="15"/>
      <c r="I69" s="37">
        <f t="shared" si="16"/>
        <v>46</v>
      </c>
      <c r="J69" s="5">
        <f t="shared" si="17"/>
        <v>32</v>
      </c>
      <c r="K69" s="5">
        <f t="shared" si="18"/>
        <v>0</v>
      </c>
      <c r="L69" s="5">
        <f t="shared" si="19"/>
        <v>8</v>
      </c>
      <c r="M69" s="5">
        <f t="shared" si="20"/>
        <v>4</v>
      </c>
      <c r="N69" s="5">
        <f t="shared" si="21"/>
        <v>2</v>
      </c>
      <c r="O69" s="5">
        <f t="shared" si="22"/>
        <v>0</v>
      </c>
      <c r="P69" s="14">
        <f t="shared" si="13"/>
        <v>46</v>
      </c>
      <c r="Q69" s="47">
        <f t="shared" si="15"/>
        <v>3.671875</v>
      </c>
      <c r="R69" s="42"/>
      <c r="S69" s="41"/>
      <c r="T69" s="41"/>
      <c r="U69" s="41"/>
      <c r="V69" s="50"/>
      <c r="W69" s="8"/>
      <c r="X69" s="24"/>
      <c r="AG69" s="26"/>
    </row>
    <row r="70" spans="1:33">
      <c r="A70" s="14">
        <f t="shared" si="23"/>
        <v>48</v>
      </c>
      <c r="B70" s="9">
        <v>1</v>
      </c>
      <c r="C70" s="5">
        <v>0</v>
      </c>
      <c r="D70" s="5">
        <v>1</v>
      </c>
      <c r="E70" s="5">
        <v>1</v>
      </c>
      <c r="F70" s="5">
        <v>1</v>
      </c>
      <c r="G70" s="5">
        <f t="shared" si="24"/>
        <v>1</v>
      </c>
      <c r="H70" s="15"/>
      <c r="I70" s="37">
        <f t="shared" si="16"/>
        <v>47</v>
      </c>
      <c r="J70" s="5">
        <f t="shared" si="17"/>
        <v>32</v>
      </c>
      <c r="K70" s="5">
        <f t="shared" si="18"/>
        <v>0</v>
      </c>
      <c r="L70" s="5">
        <f t="shared" si="19"/>
        <v>8</v>
      </c>
      <c r="M70" s="5">
        <f t="shared" si="20"/>
        <v>4</v>
      </c>
      <c r="N70" s="5">
        <f t="shared" si="21"/>
        <v>2</v>
      </c>
      <c r="O70" s="5">
        <f t="shared" si="22"/>
        <v>1</v>
      </c>
      <c r="P70" s="14">
        <f t="shared" si="13"/>
        <v>47</v>
      </c>
      <c r="Q70" s="47">
        <f t="shared" si="15"/>
        <v>3.75</v>
      </c>
      <c r="R70" s="42"/>
      <c r="S70" s="42"/>
      <c r="T70" s="42"/>
      <c r="U70" s="42"/>
      <c r="V70" s="50"/>
      <c r="W70" s="8"/>
      <c r="X70" s="24"/>
      <c r="AG70" s="26"/>
    </row>
    <row r="71" spans="1:33">
      <c r="A71" s="14">
        <f t="shared" si="23"/>
        <v>49</v>
      </c>
      <c r="B71" s="9">
        <v>1</v>
      </c>
      <c r="C71" s="5">
        <v>1</v>
      </c>
      <c r="D71" s="5">
        <v>0</v>
      </c>
      <c r="E71" s="5">
        <v>0</v>
      </c>
      <c r="F71" s="5">
        <v>0</v>
      </c>
      <c r="G71" s="5">
        <f t="shared" si="24"/>
        <v>0</v>
      </c>
      <c r="H71" s="15"/>
      <c r="I71" s="37">
        <f t="shared" si="16"/>
        <v>48</v>
      </c>
      <c r="J71" s="5">
        <f t="shared" si="17"/>
        <v>32</v>
      </c>
      <c r="K71" s="5">
        <f t="shared" si="18"/>
        <v>16</v>
      </c>
      <c r="L71" s="5">
        <f t="shared" si="19"/>
        <v>0</v>
      </c>
      <c r="M71" s="5">
        <f t="shared" si="20"/>
        <v>0</v>
      </c>
      <c r="N71" s="5">
        <f t="shared" si="21"/>
        <v>0</v>
      </c>
      <c r="O71" s="5">
        <f t="shared" si="22"/>
        <v>0</v>
      </c>
      <c r="P71" s="14">
        <f t="shared" si="13"/>
        <v>48</v>
      </c>
      <c r="Q71" s="47">
        <f t="shared" si="15"/>
        <v>3.828125</v>
      </c>
      <c r="R71" s="42"/>
      <c r="S71" s="42"/>
      <c r="T71" s="25"/>
      <c r="U71" s="42"/>
      <c r="V71" s="50"/>
      <c r="W71" s="8"/>
      <c r="X71" s="24"/>
      <c r="AG71" s="26"/>
    </row>
    <row r="72" spans="1:33">
      <c r="A72" s="14">
        <f t="shared" si="23"/>
        <v>50</v>
      </c>
      <c r="B72" s="9">
        <v>1</v>
      </c>
      <c r="C72" s="5">
        <v>1</v>
      </c>
      <c r="D72" s="5">
        <v>0</v>
      </c>
      <c r="E72" s="5">
        <v>0</v>
      </c>
      <c r="F72" s="5">
        <v>0</v>
      </c>
      <c r="G72" s="5">
        <f t="shared" si="24"/>
        <v>1</v>
      </c>
      <c r="H72" s="15"/>
      <c r="I72" s="37">
        <f t="shared" si="16"/>
        <v>49</v>
      </c>
      <c r="J72" s="5">
        <f t="shared" si="17"/>
        <v>32</v>
      </c>
      <c r="K72" s="5">
        <f t="shared" si="18"/>
        <v>16</v>
      </c>
      <c r="L72" s="5">
        <f t="shared" si="19"/>
        <v>0</v>
      </c>
      <c r="M72" s="5">
        <f t="shared" si="20"/>
        <v>0</v>
      </c>
      <c r="N72" s="5">
        <f t="shared" si="21"/>
        <v>0</v>
      </c>
      <c r="O72" s="5">
        <f t="shared" si="22"/>
        <v>1</v>
      </c>
      <c r="P72" s="14">
        <f t="shared" si="13"/>
        <v>49</v>
      </c>
      <c r="Q72" s="47">
        <f t="shared" si="15"/>
        <v>3.90625</v>
      </c>
      <c r="R72" s="42"/>
      <c r="S72" s="42"/>
      <c r="T72" s="25"/>
      <c r="U72" s="42"/>
      <c r="V72" s="50"/>
      <c r="W72" s="8"/>
      <c r="X72" s="24"/>
      <c r="AG72" s="26"/>
    </row>
    <row r="73" spans="1:33">
      <c r="A73" s="14">
        <f t="shared" si="23"/>
        <v>51</v>
      </c>
      <c r="B73" s="9">
        <v>1</v>
      </c>
      <c r="C73" s="5">
        <v>1</v>
      </c>
      <c r="D73" s="5">
        <v>0</v>
      </c>
      <c r="E73" s="5">
        <v>0</v>
      </c>
      <c r="F73" s="5">
        <v>1</v>
      </c>
      <c r="G73" s="5">
        <f t="shared" si="24"/>
        <v>0</v>
      </c>
      <c r="H73" s="15"/>
      <c r="I73" s="37">
        <f t="shared" si="16"/>
        <v>50</v>
      </c>
      <c r="J73" s="5">
        <f t="shared" si="17"/>
        <v>32</v>
      </c>
      <c r="K73" s="5">
        <f t="shared" si="18"/>
        <v>16</v>
      </c>
      <c r="L73" s="5">
        <f t="shared" si="19"/>
        <v>0</v>
      </c>
      <c r="M73" s="5">
        <f t="shared" si="20"/>
        <v>0</v>
      </c>
      <c r="N73" s="5">
        <f t="shared" si="21"/>
        <v>2</v>
      </c>
      <c r="O73" s="5">
        <f t="shared" si="22"/>
        <v>0</v>
      </c>
      <c r="P73" s="14">
        <f t="shared" si="13"/>
        <v>50</v>
      </c>
      <c r="Q73" s="47">
        <f t="shared" si="15"/>
        <v>3.984375</v>
      </c>
      <c r="R73" s="42"/>
      <c r="S73" s="42"/>
      <c r="T73" s="25"/>
      <c r="U73" s="42"/>
      <c r="V73" s="50"/>
      <c r="W73" s="8"/>
      <c r="X73" s="24"/>
      <c r="AG73" s="26"/>
    </row>
    <row r="74" spans="1:33">
      <c r="A74" s="14">
        <f t="shared" si="23"/>
        <v>52</v>
      </c>
      <c r="B74" s="9">
        <v>1</v>
      </c>
      <c r="C74" s="5">
        <v>1</v>
      </c>
      <c r="D74" s="5">
        <v>0</v>
      </c>
      <c r="E74" s="5">
        <v>0</v>
      </c>
      <c r="F74" s="5">
        <v>1</v>
      </c>
      <c r="G74" s="5">
        <f t="shared" si="24"/>
        <v>1</v>
      </c>
      <c r="H74" s="15"/>
      <c r="I74" s="37">
        <f t="shared" si="16"/>
        <v>51</v>
      </c>
      <c r="J74" s="5">
        <f t="shared" si="17"/>
        <v>32</v>
      </c>
      <c r="K74" s="5">
        <f t="shared" si="18"/>
        <v>16</v>
      </c>
      <c r="L74" s="5">
        <f t="shared" si="19"/>
        <v>0</v>
      </c>
      <c r="M74" s="5">
        <f t="shared" si="20"/>
        <v>0</v>
      </c>
      <c r="N74" s="5">
        <f t="shared" si="21"/>
        <v>2</v>
      </c>
      <c r="O74" s="5">
        <f t="shared" si="22"/>
        <v>1</v>
      </c>
      <c r="P74" s="14">
        <f t="shared" si="13"/>
        <v>51</v>
      </c>
      <c r="Q74" s="47">
        <f t="shared" si="15"/>
        <v>4.0625</v>
      </c>
      <c r="R74" s="42"/>
      <c r="S74" s="42"/>
      <c r="T74" s="41"/>
      <c r="U74" s="41"/>
      <c r="V74" s="50"/>
      <c r="W74" s="8"/>
      <c r="X74" s="24"/>
      <c r="AG74" s="26"/>
    </row>
    <row r="75" spans="1:33">
      <c r="A75" s="14">
        <f t="shared" si="23"/>
        <v>53</v>
      </c>
      <c r="B75" s="9">
        <v>1</v>
      </c>
      <c r="C75" s="5">
        <v>1</v>
      </c>
      <c r="D75" s="5">
        <v>0</v>
      </c>
      <c r="E75" s="5">
        <v>1</v>
      </c>
      <c r="F75" s="5">
        <v>0</v>
      </c>
      <c r="G75" s="5">
        <f t="shared" si="24"/>
        <v>0</v>
      </c>
      <c r="H75" s="15"/>
      <c r="I75" s="37">
        <f t="shared" si="16"/>
        <v>52</v>
      </c>
      <c r="J75" s="5">
        <f t="shared" si="17"/>
        <v>32</v>
      </c>
      <c r="K75" s="5">
        <f t="shared" si="18"/>
        <v>16</v>
      </c>
      <c r="L75" s="5">
        <f t="shared" si="19"/>
        <v>0</v>
      </c>
      <c r="M75" s="5">
        <f t="shared" si="20"/>
        <v>4</v>
      </c>
      <c r="N75" s="5">
        <f t="shared" si="21"/>
        <v>0</v>
      </c>
      <c r="O75" s="5">
        <f t="shared" si="22"/>
        <v>0</v>
      </c>
      <c r="P75" s="14">
        <f t="shared" si="13"/>
        <v>52</v>
      </c>
      <c r="Q75" s="47">
        <f t="shared" si="15"/>
        <v>4.140625</v>
      </c>
      <c r="R75" s="42"/>
      <c r="S75" s="42"/>
      <c r="T75" s="41"/>
      <c r="U75" s="41"/>
      <c r="V75" s="50"/>
      <c r="W75" s="8"/>
      <c r="X75" s="24"/>
      <c r="AG75" s="26"/>
    </row>
    <row r="76" spans="1:33">
      <c r="A76" s="14">
        <f t="shared" si="23"/>
        <v>54</v>
      </c>
      <c r="B76" s="9">
        <v>1</v>
      </c>
      <c r="C76" s="5">
        <v>1</v>
      </c>
      <c r="D76" s="5">
        <v>0</v>
      </c>
      <c r="E76" s="5">
        <v>1</v>
      </c>
      <c r="F76" s="5">
        <v>0</v>
      </c>
      <c r="G76" s="5">
        <f t="shared" si="24"/>
        <v>1</v>
      </c>
      <c r="H76" s="15"/>
      <c r="I76" s="37">
        <f t="shared" si="16"/>
        <v>53</v>
      </c>
      <c r="J76" s="5">
        <f t="shared" si="17"/>
        <v>32</v>
      </c>
      <c r="K76" s="5">
        <f t="shared" si="18"/>
        <v>16</v>
      </c>
      <c r="L76" s="5">
        <f t="shared" si="19"/>
        <v>0</v>
      </c>
      <c r="M76" s="5">
        <f t="shared" si="20"/>
        <v>4</v>
      </c>
      <c r="N76" s="5">
        <f t="shared" si="21"/>
        <v>0</v>
      </c>
      <c r="O76" s="5">
        <f t="shared" si="22"/>
        <v>1</v>
      </c>
      <c r="P76" s="14">
        <f t="shared" si="13"/>
        <v>53</v>
      </c>
      <c r="Q76" s="47">
        <f t="shared" si="15"/>
        <v>4.21875</v>
      </c>
      <c r="R76" s="42"/>
      <c r="S76" s="42"/>
      <c r="T76" s="41"/>
      <c r="U76" s="41"/>
      <c r="V76" s="50"/>
      <c r="W76" s="8"/>
      <c r="X76" s="24"/>
      <c r="AG76" s="26"/>
    </row>
    <row r="77" spans="1:33">
      <c r="A77" s="14">
        <f t="shared" si="23"/>
        <v>55</v>
      </c>
      <c r="B77" s="9">
        <v>1</v>
      </c>
      <c r="C77" s="5">
        <v>1</v>
      </c>
      <c r="D77" s="5">
        <v>0</v>
      </c>
      <c r="E77" s="5">
        <v>1</v>
      </c>
      <c r="F77" s="5">
        <v>1</v>
      </c>
      <c r="G77" s="5">
        <f t="shared" si="24"/>
        <v>0</v>
      </c>
      <c r="H77" s="15"/>
      <c r="I77" s="37">
        <f t="shared" si="16"/>
        <v>54</v>
      </c>
      <c r="J77" s="5">
        <f t="shared" si="17"/>
        <v>32</v>
      </c>
      <c r="K77" s="5">
        <f t="shared" si="18"/>
        <v>16</v>
      </c>
      <c r="L77" s="5">
        <f t="shared" si="19"/>
        <v>0</v>
      </c>
      <c r="M77" s="5">
        <f t="shared" si="20"/>
        <v>4</v>
      </c>
      <c r="N77" s="5">
        <f t="shared" si="21"/>
        <v>2</v>
      </c>
      <c r="O77" s="5">
        <f t="shared" si="22"/>
        <v>0</v>
      </c>
      <c r="P77" s="14">
        <f t="shared" si="13"/>
        <v>54</v>
      </c>
      <c r="Q77" s="47">
        <f t="shared" si="15"/>
        <v>4.296875</v>
      </c>
      <c r="R77" s="42"/>
      <c r="S77" s="42"/>
      <c r="T77" s="41"/>
      <c r="U77" s="41"/>
      <c r="V77" s="50"/>
      <c r="W77" s="8"/>
      <c r="X77" s="24"/>
      <c r="AG77" s="26"/>
    </row>
    <row r="78" spans="1:33">
      <c r="A78" s="14">
        <f t="shared" si="23"/>
        <v>56</v>
      </c>
      <c r="B78" s="9">
        <v>1</v>
      </c>
      <c r="C78" s="5">
        <v>1</v>
      </c>
      <c r="D78" s="5">
        <v>0</v>
      </c>
      <c r="E78" s="5">
        <v>1</v>
      </c>
      <c r="F78" s="5">
        <v>1</v>
      </c>
      <c r="G78" s="5">
        <f t="shared" si="24"/>
        <v>1</v>
      </c>
      <c r="H78" s="15"/>
      <c r="I78" s="37">
        <f t="shared" si="16"/>
        <v>55</v>
      </c>
      <c r="J78" s="5">
        <f t="shared" si="17"/>
        <v>32</v>
      </c>
      <c r="K78" s="5">
        <f t="shared" si="18"/>
        <v>16</v>
      </c>
      <c r="L78" s="5">
        <f t="shared" si="19"/>
        <v>0</v>
      </c>
      <c r="M78" s="5">
        <f t="shared" si="20"/>
        <v>4</v>
      </c>
      <c r="N78" s="5">
        <f t="shared" si="21"/>
        <v>2</v>
      </c>
      <c r="O78" s="5">
        <f t="shared" si="22"/>
        <v>1</v>
      </c>
      <c r="P78" s="14">
        <f t="shared" si="13"/>
        <v>55</v>
      </c>
      <c r="Q78" s="47">
        <f t="shared" si="15"/>
        <v>4.375</v>
      </c>
      <c r="R78" s="42"/>
      <c r="S78" s="42"/>
      <c r="T78" s="41"/>
      <c r="U78" s="41"/>
      <c r="V78" s="50"/>
      <c r="W78" s="8"/>
      <c r="X78" s="24"/>
      <c r="AG78" s="26"/>
    </row>
    <row r="79" spans="1:33">
      <c r="A79" s="14">
        <f t="shared" si="23"/>
        <v>57</v>
      </c>
      <c r="B79" s="9">
        <v>1</v>
      </c>
      <c r="C79" s="5">
        <v>1</v>
      </c>
      <c r="D79" s="5">
        <v>1</v>
      </c>
      <c r="E79" s="5">
        <v>0</v>
      </c>
      <c r="F79" s="5">
        <v>0</v>
      </c>
      <c r="G79" s="5">
        <f t="shared" si="24"/>
        <v>0</v>
      </c>
      <c r="H79" s="15"/>
      <c r="I79" s="37">
        <f t="shared" si="16"/>
        <v>56</v>
      </c>
      <c r="J79" s="5">
        <f t="shared" si="17"/>
        <v>32</v>
      </c>
      <c r="K79" s="5">
        <f t="shared" si="18"/>
        <v>16</v>
      </c>
      <c r="L79" s="5">
        <f t="shared" si="19"/>
        <v>8</v>
      </c>
      <c r="M79" s="5">
        <f t="shared" si="20"/>
        <v>0</v>
      </c>
      <c r="N79" s="5">
        <f t="shared" si="21"/>
        <v>0</v>
      </c>
      <c r="O79" s="5">
        <f t="shared" si="22"/>
        <v>0</v>
      </c>
      <c r="P79" s="14">
        <f t="shared" si="13"/>
        <v>56</v>
      </c>
      <c r="Q79" s="47">
        <f t="shared" si="15"/>
        <v>4.453125</v>
      </c>
      <c r="R79" s="42"/>
      <c r="S79" s="42"/>
      <c r="T79" s="41"/>
      <c r="U79" s="41"/>
      <c r="V79" s="50"/>
      <c r="W79" s="8"/>
      <c r="X79" s="24"/>
      <c r="AG79" s="26"/>
    </row>
    <row r="80" spans="1:33">
      <c r="A80" s="14">
        <f t="shared" si="23"/>
        <v>58</v>
      </c>
      <c r="B80" s="9">
        <v>1</v>
      </c>
      <c r="C80" s="5">
        <v>1</v>
      </c>
      <c r="D80" s="5">
        <v>1</v>
      </c>
      <c r="E80" s="5">
        <v>0</v>
      </c>
      <c r="F80" s="5">
        <v>0</v>
      </c>
      <c r="G80" s="5">
        <f t="shared" si="24"/>
        <v>1</v>
      </c>
      <c r="H80" s="15"/>
      <c r="I80" s="37">
        <f t="shared" si="16"/>
        <v>57</v>
      </c>
      <c r="J80" s="5">
        <f t="shared" si="17"/>
        <v>32</v>
      </c>
      <c r="K80" s="5">
        <f t="shared" si="18"/>
        <v>16</v>
      </c>
      <c r="L80" s="5">
        <f t="shared" si="19"/>
        <v>8</v>
      </c>
      <c r="M80" s="5">
        <f t="shared" si="20"/>
        <v>0</v>
      </c>
      <c r="N80" s="5">
        <f t="shared" si="21"/>
        <v>0</v>
      </c>
      <c r="O80" s="5">
        <f t="shared" si="22"/>
        <v>1</v>
      </c>
      <c r="P80" s="14">
        <f t="shared" si="13"/>
        <v>57</v>
      </c>
      <c r="Q80" s="47">
        <f t="shared" si="15"/>
        <v>4.53125</v>
      </c>
      <c r="R80" s="42"/>
      <c r="S80" s="42"/>
      <c r="T80" s="41"/>
      <c r="U80" s="41"/>
      <c r="V80" s="50"/>
      <c r="W80" s="8"/>
      <c r="X80" s="24"/>
      <c r="AG80" s="26"/>
    </row>
    <row r="81" spans="1:33">
      <c r="A81" s="14">
        <f t="shared" si="23"/>
        <v>59</v>
      </c>
      <c r="B81" s="9">
        <v>1</v>
      </c>
      <c r="C81" s="5">
        <v>1</v>
      </c>
      <c r="D81" s="5">
        <v>1</v>
      </c>
      <c r="E81" s="5">
        <v>0</v>
      </c>
      <c r="F81" s="5">
        <v>1</v>
      </c>
      <c r="G81" s="5">
        <f t="shared" si="24"/>
        <v>0</v>
      </c>
      <c r="H81" s="15"/>
      <c r="I81" s="37">
        <f t="shared" si="16"/>
        <v>58</v>
      </c>
      <c r="J81" s="5">
        <f t="shared" si="17"/>
        <v>32</v>
      </c>
      <c r="K81" s="5">
        <f t="shared" si="18"/>
        <v>16</v>
      </c>
      <c r="L81" s="5">
        <f t="shared" si="19"/>
        <v>8</v>
      </c>
      <c r="M81" s="5">
        <f t="shared" si="20"/>
        <v>0</v>
      </c>
      <c r="N81" s="5">
        <f t="shared" si="21"/>
        <v>2</v>
      </c>
      <c r="O81" s="5">
        <f t="shared" si="22"/>
        <v>0</v>
      </c>
      <c r="P81" s="14">
        <f t="shared" si="13"/>
        <v>58</v>
      </c>
      <c r="Q81" s="47">
        <f t="shared" si="15"/>
        <v>4.609375</v>
      </c>
      <c r="R81" s="42"/>
      <c r="S81" s="42"/>
      <c r="T81" s="41"/>
      <c r="U81" s="41"/>
      <c r="V81" s="50"/>
      <c r="W81" s="8"/>
      <c r="X81" s="24"/>
      <c r="AG81" s="26"/>
    </row>
    <row r="82" spans="1:33">
      <c r="A82" s="14">
        <f t="shared" si="23"/>
        <v>60</v>
      </c>
      <c r="B82" s="9">
        <v>1</v>
      </c>
      <c r="C82" s="5">
        <v>1</v>
      </c>
      <c r="D82" s="5">
        <v>1</v>
      </c>
      <c r="E82" s="5">
        <v>0</v>
      </c>
      <c r="F82" s="5">
        <v>1</v>
      </c>
      <c r="G82" s="5">
        <f t="shared" si="24"/>
        <v>1</v>
      </c>
      <c r="H82" s="15"/>
      <c r="I82" s="37">
        <f t="shared" si="16"/>
        <v>59</v>
      </c>
      <c r="J82" s="5">
        <f t="shared" si="17"/>
        <v>32</v>
      </c>
      <c r="K82" s="5">
        <f t="shared" si="18"/>
        <v>16</v>
      </c>
      <c r="L82" s="5">
        <f t="shared" si="19"/>
        <v>8</v>
      </c>
      <c r="M82" s="5">
        <f t="shared" si="20"/>
        <v>0</v>
      </c>
      <c r="N82" s="5">
        <f t="shared" si="21"/>
        <v>2</v>
      </c>
      <c r="O82" s="5">
        <f t="shared" si="22"/>
        <v>1</v>
      </c>
      <c r="P82" s="14">
        <f t="shared" si="13"/>
        <v>59</v>
      </c>
      <c r="Q82" s="47">
        <f t="shared" si="15"/>
        <v>4.6875</v>
      </c>
      <c r="R82" s="42"/>
      <c r="S82" s="42"/>
      <c r="T82" s="41"/>
      <c r="U82" s="41"/>
      <c r="V82" s="50"/>
      <c r="W82" s="8"/>
      <c r="X82" s="24"/>
      <c r="AG82" s="26"/>
    </row>
    <row r="83" spans="1:33">
      <c r="A83" s="14">
        <f t="shared" si="23"/>
        <v>61</v>
      </c>
      <c r="B83" s="9">
        <v>1</v>
      </c>
      <c r="C83" s="5">
        <v>1</v>
      </c>
      <c r="D83" s="5">
        <v>1</v>
      </c>
      <c r="E83" s="5">
        <v>1</v>
      </c>
      <c r="F83" s="5">
        <v>0</v>
      </c>
      <c r="G83" s="5">
        <f t="shared" si="24"/>
        <v>0</v>
      </c>
      <c r="H83" s="15"/>
      <c r="I83" s="37">
        <f t="shared" si="16"/>
        <v>60</v>
      </c>
      <c r="J83" s="5">
        <f t="shared" si="17"/>
        <v>32</v>
      </c>
      <c r="K83" s="5">
        <f t="shared" si="18"/>
        <v>16</v>
      </c>
      <c r="L83" s="5">
        <f t="shared" si="19"/>
        <v>8</v>
      </c>
      <c r="M83" s="5">
        <f t="shared" si="20"/>
        <v>4</v>
      </c>
      <c r="N83" s="5">
        <f t="shared" si="21"/>
        <v>0</v>
      </c>
      <c r="O83" s="5">
        <f t="shared" si="22"/>
        <v>0</v>
      </c>
      <c r="P83" s="14">
        <f t="shared" si="13"/>
        <v>60</v>
      </c>
      <c r="Q83" s="47">
        <f t="shared" si="15"/>
        <v>4.765625</v>
      </c>
      <c r="R83" s="42"/>
      <c r="S83" s="42"/>
      <c r="T83" s="41"/>
      <c r="U83" s="41"/>
      <c r="V83" s="50"/>
      <c r="W83" s="8"/>
      <c r="X83" s="24"/>
      <c r="AG83" s="26"/>
    </row>
    <row r="84" spans="1:33">
      <c r="A84" s="14">
        <f t="shared" si="23"/>
        <v>62</v>
      </c>
      <c r="B84" s="9">
        <v>1</v>
      </c>
      <c r="C84" s="5">
        <v>1</v>
      </c>
      <c r="D84" s="5">
        <v>1</v>
      </c>
      <c r="E84" s="5">
        <v>1</v>
      </c>
      <c r="F84" s="5">
        <v>0</v>
      </c>
      <c r="G84" s="5">
        <f t="shared" si="24"/>
        <v>1</v>
      </c>
      <c r="H84" s="15"/>
      <c r="I84" s="37">
        <f t="shared" si="16"/>
        <v>61</v>
      </c>
      <c r="J84" s="5">
        <f t="shared" si="17"/>
        <v>32</v>
      </c>
      <c r="K84" s="5">
        <f t="shared" si="18"/>
        <v>16</v>
      </c>
      <c r="L84" s="5">
        <f t="shared" si="19"/>
        <v>8</v>
      </c>
      <c r="M84" s="5">
        <f t="shared" si="20"/>
        <v>4</v>
      </c>
      <c r="N84" s="5">
        <f t="shared" si="21"/>
        <v>0</v>
      </c>
      <c r="O84" s="5">
        <f t="shared" si="22"/>
        <v>1</v>
      </c>
      <c r="P84" s="14">
        <f t="shared" si="13"/>
        <v>61</v>
      </c>
      <c r="Q84" s="47">
        <f t="shared" si="15"/>
        <v>4.84375</v>
      </c>
      <c r="R84" s="42"/>
      <c r="S84" s="42"/>
      <c r="T84" s="41"/>
      <c r="U84" s="41"/>
      <c r="V84" s="50"/>
      <c r="W84" s="8"/>
      <c r="X84" s="24"/>
      <c r="AG84" s="26"/>
    </row>
    <row r="85" spans="1:33">
      <c r="A85" s="14">
        <f t="shared" si="23"/>
        <v>63</v>
      </c>
      <c r="B85" s="9">
        <v>1</v>
      </c>
      <c r="C85" s="5">
        <v>1</v>
      </c>
      <c r="D85" s="5">
        <v>1</v>
      </c>
      <c r="E85" s="5">
        <v>1</v>
      </c>
      <c r="F85" s="5">
        <v>1</v>
      </c>
      <c r="G85" s="5">
        <f t="shared" si="24"/>
        <v>0</v>
      </c>
      <c r="H85" s="15"/>
      <c r="I85" s="37">
        <f t="shared" si="16"/>
        <v>62</v>
      </c>
      <c r="J85" s="5">
        <f t="shared" si="17"/>
        <v>32</v>
      </c>
      <c r="K85" s="5">
        <f t="shared" si="18"/>
        <v>16</v>
      </c>
      <c r="L85" s="5">
        <f t="shared" si="19"/>
        <v>8</v>
      </c>
      <c r="M85" s="5">
        <f t="shared" si="20"/>
        <v>4</v>
      </c>
      <c r="N85" s="5">
        <f t="shared" si="21"/>
        <v>2</v>
      </c>
      <c r="O85" s="5">
        <f t="shared" si="22"/>
        <v>0</v>
      </c>
      <c r="P85" s="14">
        <f t="shared" si="13"/>
        <v>62</v>
      </c>
      <c r="Q85" s="47">
        <f t="shared" si="15"/>
        <v>4.921875</v>
      </c>
      <c r="R85" s="42"/>
      <c r="S85" s="42"/>
      <c r="T85" s="42"/>
      <c r="U85" s="42"/>
      <c r="V85" s="50"/>
      <c r="W85" s="8"/>
      <c r="X85" s="24"/>
      <c r="AG85" s="26"/>
    </row>
    <row r="86" spans="1:33" ht="15.75" thickBot="1">
      <c r="A86" s="17">
        <f t="shared" si="23"/>
        <v>64</v>
      </c>
      <c r="B86" s="59">
        <v>1</v>
      </c>
      <c r="C86" s="18">
        <v>1</v>
      </c>
      <c r="D86" s="18">
        <v>1</v>
      </c>
      <c r="E86" s="18">
        <v>1</v>
      </c>
      <c r="F86" s="18">
        <v>1</v>
      </c>
      <c r="G86" s="18">
        <f t="shared" si="24"/>
        <v>1</v>
      </c>
      <c r="H86" s="56" t="s">
        <v>39</v>
      </c>
      <c r="I86" s="106">
        <f t="shared" si="16"/>
        <v>63</v>
      </c>
      <c r="J86" s="18">
        <f t="shared" si="17"/>
        <v>32</v>
      </c>
      <c r="K86" s="18">
        <f t="shared" si="18"/>
        <v>16</v>
      </c>
      <c r="L86" s="18">
        <f t="shared" si="19"/>
        <v>8</v>
      </c>
      <c r="M86" s="18">
        <f t="shared" si="20"/>
        <v>4</v>
      </c>
      <c r="N86" s="18">
        <f t="shared" si="21"/>
        <v>2</v>
      </c>
      <c r="O86" s="18">
        <f t="shared" si="22"/>
        <v>1</v>
      </c>
      <c r="P86" s="17">
        <f t="shared" si="13"/>
        <v>63</v>
      </c>
      <c r="Q86" s="51">
        <f t="shared" si="15"/>
        <v>5</v>
      </c>
      <c r="R86" s="52"/>
      <c r="S86" s="52"/>
      <c r="T86" s="52"/>
      <c r="U86" s="52"/>
      <c r="V86" s="53"/>
      <c r="W86" s="8"/>
      <c r="X86" s="23"/>
      <c r="Y86" s="24"/>
      <c r="AG86" s="26"/>
    </row>
    <row r="87" spans="1:3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8"/>
      <c r="X87" s="23"/>
    </row>
    <row r="88" spans="1:33">
      <c r="A88" s="25"/>
      <c r="B88" s="5"/>
      <c r="C88" s="5"/>
      <c r="D88" s="5"/>
      <c r="E88" s="5"/>
      <c r="F88" s="5"/>
      <c r="I88" s="25"/>
      <c r="L88" s="24"/>
      <c r="N88" s="5"/>
      <c r="O88" s="5"/>
      <c r="P88" s="5"/>
      <c r="Q88" s="5"/>
      <c r="R88" s="5"/>
      <c r="S88" s="5"/>
      <c r="T88" s="5"/>
      <c r="U88" s="5"/>
      <c r="V88" s="5"/>
      <c r="W88" s="8"/>
      <c r="X88" s="23"/>
    </row>
    <row r="89" spans="1:33">
      <c r="H89" t="s">
        <v>44</v>
      </c>
    </row>
  </sheetData>
  <pageMargins left="0.70866141732283472" right="0.70866141732283472" top="0.74803149606299213" bottom="0.74803149606299213" header="0.31496062992125984" footer="0.31496062992125984"/>
  <pageSetup paperSize="0"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4"/>
  <sheetViews>
    <sheetView topLeftCell="A16" workbookViewId="0">
      <selection activeCell="O27" sqref="O27"/>
    </sheetView>
  </sheetViews>
  <sheetFormatPr defaultRowHeight="15"/>
  <sheetData>
    <row r="1" spans="1:7">
      <c r="A1" s="27" t="s">
        <v>198</v>
      </c>
    </row>
    <row r="3" spans="1:7">
      <c r="A3" t="s">
        <v>312</v>
      </c>
    </row>
    <row r="4" spans="1:7">
      <c r="A4" t="s">
        <v>363</v>
      </c>
    </row>
    <row r="5" spans="1:7">
      <c r="A5" t="s">
        <v>364</v>
      </c>
    </row>
    <row r="6" spans="1:7">
      <c r="A6" t="s">
        <v>365</v>
      </c>
    </row>
    <row r="7" spans="1:7">
      <c r="A7" t="s">
        <v>368</v>
      </c>
    </row>
    <row r="8" spans="1:7">
      <c r="A8" t="s">
        <v>366</v>
      </c>
    </row>
    <row r="9" spans="1:7">
      <c r="A9" t="s">
        <v>369</v>
      </c>
    </row>
    <row r="11" spans="1:7">
      <c r="A11" s="27" t="s">
        <v>410</v>
      </c>
    </row>
    <row r="13" spans="1:7">
      <c r="A13" s="27" t="s">
        <v>114</v>
      </c>
    </row>
    <row r="14" spans="1:7">
      <c r="G14" t="s">
        <v>88</v>
      </c>
    </row>
    <row r="16" spans="1:7">
      <c r="E16" t="s">
        <v>471</v>
      </c>
    </row>
    <row r="17" spans="1:12">
      <c r="E17" t="s">
        <v>83</v>
      </c>
    </row>
    <row r="18" spans="1:12">
      <c r="E18" t="s">
        <v>87</v>
      </c>
    </row>
    <row r="20" spans="1:12">
      <c r="C20" t="s">
        <v>89</v>
      </c>
      <c r="G20" t="s">
        <v>94</v>
      </c>
      <c r="I20" t="s">
        <v>75</v>
      </c>
      <c r="L20" t="s">
        <v>79</v>
      </c>
    </row>
    <row r="21" spans="1:12">
      <c r="C21" t="s">
        <v>90</v>
      </c>
      <c r="G21" t="s">
        <v>76</v>
      </c>
      <c r="I21" t="s">
        <v>77</v>
      </c>
      <c r="L21" t="s">
        <v>80</v>
      </c>
    </row>
    <row r="22" spans="1:12">
      <c r="A22" t="s">
        <v>91</v>
      </c>
    </row>
    <row r="23" spans="1:12">
      <c r="A23" t="s">
        <v>93</v>
      </c>
    </row>
    <row r="24" spans="1:12">
      <c r="B24" t="s">
        <v>92</v>
      </c>
      <c r="L24" t="s">
        <v>84</v>
      </c>
    </row>
    <row r="25" spans="1:12">
      <c r="B25" t="s">
        <v>78</v>
      </c>
      <c r="G25" t="s">
        <v>85</v>
      </c>
    </row>
    <row r="26" spans="1:12">
      <c r="G26" t="s">
        <v>86</v>
      </c>
    </row>
    <row r="27" spans="1:12">
      <c r="J27" t="s">
        <v>81</v>
      </c>
    </row>
    <row r="28" spans="1:12">
      <c r="J28" t="s">
        <v>82</v>
      </c>
    </row>
    <row r="30" spans="1:12">
      <c r="A30" s="27" t="s">
        <v>515</v>
      </c>
    </row>
    <row r="31" spans="1:12">
      <c r="A31" s="168" t="s">
        <v>478</v>
      </c>
      <c r="B31" s="27" t="s">
        <v>479</v>
      </c>
    </row>
    <row r="32" spans="1:12">
      <c r="A32" s="170"/>
      <c r="B32" s="27"/>
    </row>
    <row r="33" spans="1:8">
      <c r="A33" s="27" t="s">
        <v>517</v>
      </c>
    </row>
    <row r="34" spans="1:8">
      <c r="A34" s="27"/>
    </row>
    <row r="35" spans="1:8">
      <c r="A35" s="108" t="s">
        <v>340</v>
      </c>
    </row>
    <row r="36" spans="1:8">
      <c r="A36" s="108"/>
    </row>
    <row r="37" spans="1:8">
      <c r="A37" t="s">
        <v>323</v>
      </c>
    </row>
    <row r="41" spans="1:8">
      <c r="A41" s="64" t="s">
        <v>330</v>
      </c>
      <c r="B41" s="108" t="s">
        <v>324</v>
      </c>
      <c r="D41" s="108"/>
      <c r="G41" s="108" t="s">
        <v>325</v>
      </c>
      <c r="H41" s="27" t="s">
        <v>331</v>
      </c>
    </row>
    <row r="43" spans="1:8">
      <c r="B43" s="108" t="s">
        <v>326</v>
      </c>
      <c r="G43" s="108" t="s">
        <v>327</v>
      </c>
    </row>
    <row r="45" spans="1:8">
      <c r="D45" s="78" t="s">
        <v>353</v>
      </c>
    </row>
    <row r="46" spans="1:8">
      <c r="D46" s="78" t="s">
        <v>328</v>
      </c>
    </row>
    <row r="47" spans="1:8">
      <c r="D47" s="78" t="s">
        <v>329</v>
      </c>
    </row>
    <row r="48" spans="1:8">
      <c r="A48" s="108"/>
    </row>
    <row r="49" spans="1:6">
      <c r="A49" s="108"/>
      <c r="D49" s="27" t="s">
        <v>341</v>
      </c>
    </row>
    <row r="50" spans="1:6">
      <c r="A50" s="108"/>
      <c r="D50" s="27" t="s">
        <v>395</v>
      </c>
      <c r="F50" s="27" t="s">
        <v>396</v>
      </c>
    </row>
    <row r="51" spans="1:6">
      <c r="A51" s="108"/>
      <c r="F51" s="27" t="s">
        <v>397</v>
      </c>
    </row>
    <row r="52" spans="1:6">
      <c r="A52" s="108"/>
    </row>
    <row r="53" spans="1:6">
      <c r="A53" s="108" t="s">
        <v>333</v>
      </c>
    </row>
    <row r="54" spans="1:6">
      <c r="A54" s="108"/>
    </row>
    <row r="55" spans="1:6">
      <c r="B55" s="108" t="s">
        <v>313</v>
      </c>
    </row>
    <row r="57" spans="1:6">
      <c r="B57" s="108" t="s">
        <v>314</v>
      </c>
    </row>
    <row r="58" spans="1:6">
      <c r="F58" s="112" t="s">
        <v>334</v>
      </c>
    </row>
    <row r="59" spans="1:6">
      <c r="F59" s="81" t="s">
        <v>335</v>
      </c>
    </row>
    <row r="76" spans="2:6">
      <c r="B76" s="81" t="s">
        <v>404</v>
      </c>
    </row>
    <row r="78" spans="2:6">
      <c r="F78" t="s">
        <v>400</v>
      </c>
    </row>
    <row r="79" spans="2:6">
      <c r="F79" t="s">
        <v>337</v>
      </c>
    </row>
    <row r="80" spans="2:6">
      <c r="F80" t="s">
        <v>401</v>
      </c>
    </row>
    <row r="81" spans="1:12">
      <c r="F81" s="94" t="s">
        <v>332</v>
      </c>
      <c r="H81" t="s">
        <v>402</v>
      </c>
    </row>
    <row r="82" spans="1:12">
      <c r="F82" t="s">
        <v>336</v>
      </c>
    </row>
    <row r="84" spans="1:12">
      <c r="B84" s="112" t="s">
        <v>403</v>
      </c>
      <c r="F84" t="s">
        <v>344</v>
      </c>
      <c r="I84" t="s">
        <v>347</v>
      </c>
      <c r="L84" t="s">
        <v>348</v>
      </c>
    </row>
    <row r="85" spans="1:12">
      <c r="H85" t="s">
        <v>345</v>
      </c>
      <c r="I85" t="s">
        <v>346</v>
      </c>
      <c r="L85" t="s">
        <v>349</v>
      </c>
    </row>
    <row r="86" spans="1:12">
      <c r="A86" s="108" t="s">
        <v>342</v>
      </c>
    </row>
    <row r="87" spans="1:12" ht="12" customHeight="1">
      <c r="A87" s="108"/>
      <c r="I87" s="109"/>
    </row>
    <row r="88" spans="1:12">
      <c r="A88" s="108" t="s">
        <v>343</v>
      </c>
    </row>
    <row r="89" spans="1:12">
      <c r="E89" s="108" t="s">
        <v>315</v>
      </c>
    </row>
    <row r="91" spans="1:12">
      <c r="E91" s="108" t="s">
        <v>316</v>
      </c>
      <c r="J91" s="27" t="s">
        <v>339</v>
      </c>
    </row>
    <row r="93" spans="1:12" ht="15.75">
      <c r="E93" s="110" t="s">
        <v>317</v>
      </c>
      <c r="G93" s="111" t="s">
        <v>318</v>
      </c>
    </row>
    <row r="95" spans="1:12">
      <c r="E95" s="108" t="s">
        <v>319</v>
      </c>
      <c r="G95" s="111" t="s">
        <v>320</v>
      </c>
      <c r="I95" s="27" t="s">
        <v>338</v>
      </c>
    </row>
    <row r="97" spans="1:5">
      <c r="E97" s="108" t="s">
        <v>350</v>
      </c>
    </row>
    <row r="98" spans="1:5">
      <c r="E98" s="108" t="s">
        <v>322</v>
      </c>
    </row>
    <row r="99" spans="1:5">
      <c r="A99" s="108" t="s">
        <v>321</v>
      </c>
      <c r="E99" s="108"/>
    </row>
    <row r="133" spans="1:7">
      <c r="C133" s="27" t="s">
        <v>351</v>
      </c>
    </row>
    <row r="134" spans="1:7">
      <c r="C134" s="27" t="s">
        <v>352</v>
      </c>
    </row>
    <row r="135" spans="1:7">
      <c r="C135" s="27" t="s">
        <v>354</v>
      </c>
    </row>
    <row r="137" spans="1:7">
      <c r="A137" s="27" t="s">
        <v>399</v>
      </c>
      <c r="D137" t="s">
        <v>398</v>
      </c>
      <c r="E137" s="113"/>
      <c r="F137" s="113"/>
      <c r="G137" s="113"/>
    </row>
    <row r="139" spans="1:7">
      <c r="A139" t="s">
        <v>355</v>
      </c>
    </row>
    <row r="141" spans="1:7">
      <c r="A141" t="s">
        <v>359</v>
      </c>
    </row>
    <row r="142" spans="1:7">
      <c r="A142" s="27" t="s">
        <v>361</v>
      </c>
    </row>
    <row r="144" spans="1:7">
      <c r="A144" s="27" t="s">
        <v>356</v>
      </c>
      <c r="B144" s="27"/>
      <c r="G144" s="27" t="s">
        <v>357</v>
      </c>
    </row>
    <row r="145" spans="1:7">
      <c r="A145" t="s">
        <v>378</v>
      </c>
      <c r="E145" s="115" t="s">
        <v>409</v>
      </c>
      <c r="G145" t="s">
        <v>377</v>
      </c>
    </row>
    <row r="146" spans="1:7">
      <c r="A146" t="s">
        <v>379</v>
      </c>
      <c r="E146" s="114" t="s">
        <v>407</v>
      </c>
      <c r="G146" t="s">
        <v>408</v>
      </c>
    </row>
    <row r="147" spans="1:7">
      <c r="A147" s="27"/>
    </row>
    <row r="148" spans="1:7">
      <c r="A148" s="27" t="s">
        <v>367</v>
      </c>
    </row>
    <row r="149" spans="1:7">
      <c r="A149" s="27"/>
    </row>
    <row r="150" spans="1:7">
      <c r="A150" s="27"/>
      <c r="C150" t="s">
        <v>393</v>
      </c>
      <c r="G150" t="s">
        <v>392</v>
      </c>
    </row>
    <row r="152" spans="1:7">
      <c r="G152" t="s">
        <v>376</v>
      </c>
    </row>
    <row r="153" spans="1:7">
      <c r="A153" t="s">
        <v>380</v>
      </c>
    </row>
    <row r="154" spans="1:7">
      <c r="A154" t="s">
        <v>383</v>
      </c>
    </row>
    <row r="156" spans="1:7">
      <c r="A156" t="s">
        <v>381</v>
      </c>
    </row>
    <row r="157" spans="1:7">
      <c r="A157" t="s">
        <v>382</v>
      </c>
    </row>
    <row r="158" spans="1:7">
      <c r="A158" t="s">
        <v>384</v>
      </c>
    </row>
    <row r="159" spans="1:7">
      <c r="A159" t="s">
        <v>385</v>
      </c>
    </row>
    <row r="161" spans="1:2">
      <c r="B161" t="s">
        <v>388</v>
      </c>
    </row>
    <row r="162" spans="1:2">
      <c r="B162" t="s">
        <v>389</v>
      </c>
    </row>
    <row r="164" spans="1:2">
      <c r="B164" s="27"/>
    </row>
    <row r="165" spans="1:2">
      <c r="A165" t="s">
        <v>370</v>
      </c>
      <c r="B165" s="27"/>
    </row>
    <row r="166" spans="1:2">
      <c r="A166" t="s">
        <v>375</v>
      </c>
      <c r="B166" s="27"/>
    </row>
    <row r="167" spans="1:2">
      <c r="B167" s="27"/>
    </row>
    <row r="168" spans="1:2">
      <c r="A168" t="s">
        <v>390</v>
      </c>
      <c r="B168" s="27"/>
    </row>
    <row r="169" spans="1:2">
      <c r="A169" t="s">
        <v>374</v>
      </c>
      <c r="B169" s="27"/>
    </row>
    <row r="170" spans="1:2">
      <c r="B170" s="27"/>
    </row>
    <row r="171" spans="1:2">
      <c r="B171" s="27"/>
    </row>
    <row r="172" spans="1:2">
      <c r="A172" t="s">
        <v>371</v>
      </c>
      <c r="B172" s="27"/>
    </row>
    <row r="173" spans="1:2">
      <c r="A173" t="s">
        <v>372</v>
      </c>
      <c r="B173" s="27"/>
    </row>
    <row r="174" spans="1:2">
      <c r="B174" s="27"/>
    </row>
    <row r="175" spans="1:2">
      <c r="A175" t="s">
        <v>391</v>
      </c>
      <c r="B175" s="27"/>
    </row>
    <row r="176" spans="1:2">
      <c r="A176" t="s">
        <v>373</v>
      </c>
      <c r="B176" s="27"/>
    </row>
    <row r="177" spans="1:7">
      <c r="B177" s="27"/>
    </row>
    <row r="178" spans="1:7">
      <c r="B178" s="27"/>
    </row>
    <row r="179" spans="1:7">
      <c r="B179" s="27"/>
    </row>
    <row r="180" spans="1:7">
      <c r="B180" s="27"/>
    </row>
    <row r="181" spans="1:7">
      <c r="A181" s="27" t="s">
        <v>362</v>
      </c>
      <c r="B181" s="27"/>
    </row>
    <row r="183" spans="1:7">
      <c r="B183" t="s">
        <v>386</v>
      </c>
      <c r="G183" t="s">
        <v>387</v>
      </c>
    </row>
    <row r="208" spans="1:3">
      <c r="A208" s="27" t="s">
        <v>358</v>
      </c>
      <c r="C208" t="s">
        <v>394</v>
      </c>
    </row>
    <row r="224" spans="1:1">
      <c r="A224" s="108" t="s">
        <v>360</v>
      </c>
    </row>
  </sheetData>
  <hyperlinks>
    <hyperlink ref="A31" r:id="rId1"/>
  </hyperlinks>
  <pageMargins left="0.70866141732283472" right="0.70866141732283472" top="0.74803149606299213" bottom="0.74803149606299213" header="0.31496062992125984" footer="0.31496062992125984"/>
  <pageSetup paperSize="0" scale="2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S&amp;S</vt:lpstr>
      <vt:lpstr>SB</vt:lpstr>
      <vt:lpstr>G&amp;S</vt:lpstr>
      <vt:lpstr>Def</vt:lpstr>
      <vt:lpstr>IVO</vt:lpstr>
      <vt:lpstr>BC</vt:lpstr>
      <vt:lpstr>M&amp;R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2009-09-22T18:21:53Z</cp:lastPrinted>
  <dcterms:created xsi:type="dcterms:W3CDTF">2009-09-02T05:24:56Z</dcterms:created>
  <dcterms:modified xsi:type="dcterms:W3CDTF">2009-10-03T16:01:03Z</dcterms:modified>
</cp:coreProperties>
</file>